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доу 32" sheetId="1" r:id="rId1"/>
  </sheets>
  <definedNames>
    <definedName name="_xlnm.Print_Titles" localSheetId="0">'доу 32'!$54:$58</definedName>
  </definedNames>
  <calcPr calcId="124519" refMode="R1C1"/>
</workbook>
</file>

<file path=xl/calcChain.xml><?xml version="1.0" encoding="utf-8"?>
<calcChain xmlns="http://schemas.openxmlformats.org/spreadsheetml/2006/main">
  <c r="C40" i="1"/>
  <c r="C42"/>
  <c r="C43"/>
  <c r="C44"/>
  <c r="C45"/>
  <c r="C47"/>
  <c r="C49"/>
  <c r="H63"/>
  <c r="G63" s="1"/>
  <c r="L63" s="1"/>
  <c r="N63" s="1"/>
  <c r="I63"/>
  <c r="J63"/>
  <c r="K63"/>
  <c r="L64"/>
  <c r="N64" s="1"/>
  <c r="G65"/>
  <c r="L65"/>
  <c r="N65" s="1"/>
  <c r="L66"/>
  <c r="N66" s="1"/>
  <c r="G67"/>
  <c r="L67" s="1"/>
  <c r="N67" s="1"/>
  <c r="L68"/>
  <c r="N68"/>
  <c r="K70"/>
  <c r="L70"/>
  <c r="N70"/>
  <c r="G71"/>
  <c r="L71"/>
  <c r="N71" s="1"/>
  <c r="G72"/>
  <c r="L72" s="1"/>
  <c r="N72" s="1"/>
  <c r="H73"/>
  <c r="K73" s="1"/>
  <c r="I73"/>
  <c r="J73"/>
  <c r="J69" s="1"/>
  <c r="L73"/>
  <c r="N73" s="1"/>
  <c r="K74"/>
  <c r="L74"/>
  <c r="N74" s="1"/>
  <c r="K75"/>
  <c r="L75"/>
  <c r="N75"/>
  <c r="K76"/>
  <c r="L76"/>
  <c r="N76" s="1"/>
  <c r="L77"/>
  <c r="N77" s="1"/>
  <c r="G78"/>
  <c r="L78" s="1"/>
  <c r="N78" s="1"/>
  <c r="L79"/>
  <c r="N79"/>
  <c r="H80"/>
  <c r="I80"/>
  <c r="J80"/>
  <c r="K80"/>
  <c r="G81"/>
  <c r="L81" s="1"/>
  <c r="N81" s="1"/>
  <c r="H82"/>
  <c r="I82"/>
  <c r="J82"/>
  <c r="K82"/>
  <c r="G83"/>
  <c r="L83" s="1"/>
  <c r="N83" s="1"/>
  <c r="G84"/>
  <c r="L84"/>
  <c r="N84" s="1"/>
  <c r="H85"/>
  <c r="I85"/>
  <c r="J85"/>
  <c r="G86"/>
  <c r="L86" s="1"/>
  <c r="N86" s="1"/>
  <c r="K87"/>
  <c r="L87"/>
  <c r="N87"/>
  <c r="G88"/>
  <c r="L88" s="1"/>
  <c r="N88" s="1"/>
  <c r="K88"/>
  <c r="G89"/>
  <c r="L89"/>
  <c r="N89" s="1"/>
  <c r="H90"/>
  <c r="I90"/>
  <c r="J90"/>
  <c r="K90"/>
  <c r="G91"/>
  <c r="L91"/>
  <c r="N91"/>
  <c r="G92"/>
  <c r="L92" s="1"/>
  <c r="N92" s="1"/>
  <c r="G93"/>
  <c r="L93"/>
  <c r="N93" s="1"/>
  <c r="G94"/>
  <c r="L94" s="1"/>
  <c r="N94" s="1"/>
  <c r="G95"/>
  <c r="L95" s="1"/>
  <c r="N95" s="1"/>
  <c r="G96"/>
  <c r="L96" s="1"/>
  <c r="N96" s="1"/>
  <c r="H100"/>
  <c r="I100"/>
  <c r="I102" s="1"/>
  <c r="J100"/>
  <c r="K100"/>
  <c r="I101"/>
  <c r="L101"/>
  <c r="N101" s="1"/>
  <c r="J102"/>
  <c r="K102"/>
  <c r="H105"/>
  <c r="G105" s="1"/>
  <c r="I105"/>
  <c r="J105"/>
  <c r="K105"/>
  <c r="K107" s="1"/>
  <c r="G106"/>
  <c r="L106" s="1"/>
  <c r="N106" s="1"/>
  <c r="I107"/>
  <c r="J107"/>
  <c r="H110"/>
  <c r="I110"/>
  <c r="J110"/>
  <c r="J112" s="1"/>
  <c r="K110"/>
  <c r="K112" s="1"/>
  <c r="K48" s="1"/>
  <c r="K50" s="1"/>
  <c r="L111"/>
  <c r="N111"/>
  <c r="H112"/>
  <c r="I112"/>
  <c r="H115"/>
  <c r="I115"/>
  <c r="I117" s="1"/>
  <c r="J115"/>
  <c r="J117" s="1"/>
  <c r="K115"/>
  <c r="K117" s="1"/>
  <c r="L116"/>
  <c r="N116"/>
  <c r="H117"/>
  <c r="H121"/>
  <c r="H120" s="1"/>
  <c r="I121"/>
  <c r="I120" s="1"/>
  <c r="I122" s="1"/>
  <c r="L121"/>
  <c r="N121"/>
  <c r="H124"/>
  <c r="I124"/>
  <c r="I127" s="1"/>
  <c r="J124"/>
  <c r="K124"/>
  <c r="L125"/>
  <c r="N125"/>
  <c r="K126"/>
  <c r="L126"/>
  <c r="N126"/>
  <c r="H127"/>
  <c r="J127"/>
  <c r="K127"/>
  <c r="G132"/>
  <c r="L132" s="1"/>
  <c r="N132" s="1"/>
  <c r="G133"/>
  <c r="L133"/>
  <c r="N133"/>
  <c r="H134"/>
  <c r="I134"/>
  <c r="J134"/>
  <c r="K134"/>
  <c r="L139"/>
  <c r="N139"/>
  <c r="H140"/>
  <c r="I140"/>
  <c r="J140"/>
  <c r="K140"/>
  <c r="J48" l="1"/>
  <c r="J50" s="1"/>
  <c r="H48"/>
  <c r="H50" s="1"/>
  <c r="G134"/>
  <c r="L134" s="1"/>
  <c r="N134" s="1"/>
  <c r="G90"/>
  <c r="L90" s="1"/>
  <c r="N90" s="1"/>
  <c r="G80"/>
  <c r="L80" s="1"/>
  <c r="N80" s="1"/>
  <c r="I69"/>
  <c r="I97" s="1"/>
  <c r="I141" s="1"/>
  <c r="G124"/>
  <c r="L124" s="1"/>
  <c r="N124" s="1"/>
  <c r="K85"/>
  <c r="K97" s="1"/>
  <c r="G82"/>
  <c r="L82" s="1"/>
  <c r="N82" s="1"/>
  <c r="K69"/>
  <c r="G127"/>
  <c r="L127" s="1"/>
  <c r="N127" s="1"/>
  <c r="E48"/>
  <c r="C48" s="1"/>
  <c r="G100"/>
  <c r="J97"/>
  <c r="G85"/>
  <c r="L85" s="1"/>
  <c r="N85" s="1"/>
  <c r="H122"/>
  <c r="L100"/>
  <c r="N100" s="1"/>
  <c r="G102"/>
  <c r="L102" s="1"/>
  <c r="N102" s="1"/>
  <c r="G107"/>
  <c r="L107" s="1"/>
  <c r="N107" s="1"/>
  <c r="L105"/>
  <c r="N105" s="1"/>
  <c r="G140"/>
  <c r="G115"/>
  <c r="G110"/>
  <c r="J121"/>
  <c r="J120" s="1"/>
  <c r="J122" s="1"/>
  <c r="J141" s="1"/>
  <c r="H102"/>
  <c r="H107"/>
  <c r="H69"/>
  <c r="K121" l="1"/>
  <c r="K120" s="1"/>
  <c r="K122" s="1"/>
  <c r="K141" s="1"/>
  <c r="K41" s="1"/>
  <c r="K46" s="1"/>
  <c r="E50"/>
  <c r="C50" s="1"/>
  <c r="L115"/>
  <c r="N115" s="1"/>
  <c r="G117"/>
  <c r="L117" s="1"/>
  <c r="N117" s="1"/>
  <c r="J41"/>
  <c r="J46" s="1"/>
  <c r="J51"/>
  <c r="L110"/>
  <c r="N110" s="1"/>
  <c r="G112"/>
  <c r="L112" s="1"/>
  <c r="G122"/>
  <c r="L122" s="1"/>
  <c r="N122" s="1"/>
  <c r="G69"/>
  <c r="L69" s="1"/>
  <c r="N69" s="1"/>
  <c r="H97"/>
  <c r="G97" s="1"/>
  <c r="L97" s="1"/>
  <c r="N97" s="1"/>
  <c r="L140"/>
  <c r="N140" s="1"/>
  <c r="H41"/>
  <c r="H46" s="1"/>
  <c r="H51"/>
  <c r="G120"/>
  <c r="L120" s="1"/>
  <c r="N120" s="1"/>
  <c r="K51" l="1"/>
  <c r="N112"/>
  <c r="N48" s="1"/>
  <c r="N50" s="1"/>
  <c r="L48"/>
  <c r="L50" s="1"/>
  <c r="G141"/>
  <c r="L141" s="1"/>
  <c r="H141"/>
  <c r="L41" l="1"/>
  <c r="L46" s="1"/>
  <c r="N141"/>
  <c r="L51"/>
  <c r="E41"/>
  <c r="E51"/>
  <c r="C51" s="1"/>
  <c r="N41" l="1"/>
  <c r="N46" s="1"/>
  <c r="N51"/>
  <c r="C41"/>
  <c r="E46"/>
  <c r="C46" s="1"/>
</calcChain>
</file>

<file path=xl/comments1.xml><?xml version="1.0" encoding="utf-8"?>
<comments xmlns="http://schemas.openxmlformats.org/spreadsheetml/2006/main">
  <authors>
    <author>Шагивалиева</author>
  </authors>
  <commentList>
    <comment ref="B90" authorId="0">
      <text>
        <r>
          <rPr>
            <b/>
            <sz val="8"/>
            <color indexed="81"/>
            <rFont val="Tahoma"/>
            <charset val="204"/>
          </rPr>
          <t>Шагивалиева:</t>
        </r>
        <r>
          <rPr>
            <sz val="8"/>
            <color indexed="81"/>
            <rFont val="Tahoma"/>
            <charset val="204"/>
          </rPr>
          <t xml:space="preserve">
310+320+340</t>
        </r>
      </text>
    </comment>
    <comment ref="F90" authorId="0">
      <text>
        <r>
          <rPr>
            <b/>
            <sz val="8"/>
            <color indexed="81"/>
            <rFont val="Tahoma"/>
            <charset val="204"/>
          </rPr>
          <t>Шагивалиева:</t>
        </r>
        <r>
          <rPr>
            <sz val="8"/>
            <color indexed="81"/>
            <rFont val="Tahoma"/>
            <charset val="204"/>
          </rPr>
          <t xml:space="preserve">
310+320+340
</t>
        </r>
      </text>
    </comment>
  </commentList>
</comments>
</file>

<file path=xl/sharedStrings.xml><?xml version="1.0" encoding="utf-8"?>
<sst xmlns="http://schemas.openxmlformats.org/spreadsheetml/2006/main" count="523" uniqueCount="284">
  <si>
    <t>(расшифровка подписи)</t>
  </si>
  <si>
    <t>(подпись)</t>
  </si>
  <si>
    <t>____________________________</t>
  </si>
  <si>
    <t>___________________________</t>
  </si>
  <si>
    <t>Главный бухгалтер</t>
  </si>
  <si>
    <t>м.п.</t>
  </si>
  <si>
    <t>Руководитель</t>
  </si>
  <si>
    <t>ВСЕГО:</t>
  </si>
  <si>
    <t>82</t>
  </si>
  <si>
    <t>ИТОГО:</t>
  </si>
  <si>
    <t>2620000</t>
  </si>
  <si>
    <t>313</t>
  </si>
  <si>
    <t>5417614</t>
  </si>
  <si>
    <t>1004</t>
  </si>
  <si>
    <t>81</t>
  </si>
  <si>
    <t>Пособия по социальной помощи населению</t>
  </si>
  <si>
    <t>Прочие услуги</t>
  </si>
  <si>
    <t>300</t>
  </si>
  <si>
    <t>79</t>
  </si>
  <si>
    <t>Социальное обеспечение и иные выплаты населению</t>
  </si>
  <si>
    <t>78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</si>
  <si>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</si>
  <si>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77</t>
  </si>
  <si>
    <t>Охрана семьи и детства</t>
  </si>
  <si>
    <t>76</t>
  </si>
  <si>
    <t>2630000</t>
  </si>
  <si>
    <t>75</t>
  </si>
  <si>
    <t>Пенсии, пособия, выплачиваемые организациями сектора государственного управления</t>
  </si>
  <si>
    <t>1003</t>
  </si>
  <si>
    <t>74</t>
  </si>
  <si>
    <t>Меры социальной поддержки отдельным категориям граждан, работающим и проживающим в сельской местности в денежном выражении</t>
  </si>
  <si>
    <t>73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</si>
  <si>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</si>
  <si>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</t>
  </si>
  <si>
    <t>Предоставление мер социальной поддержки по оплате жилых помещений, отопления и освещения педагогическим работникам образовательных учреждений, проживающим и работающим в сельской местности,  рабочих поселках (поселках городского типа)</t>
  </si>
  <si>
    <t>71</t>
  </si>
  <si>
    <t>Социальное обеспечение населения</t>
  </si>
  <si>
    <t>1000</t>
  </si>
  <si>
    <t>70</t>
  </si>
  <si>
    <t>Социальная политика</t>
  </si>
  <si>
    <t>69</t>
  </si>
  <si>
    <t>2130000</t>
  </si>
  <si>
    <t>111</t>
  </si>
  <si>
    <t>5517657</t>
  </si>
  <si>
    <t>0701</t>
  </si>
  <si>
    <t>68</t>
  </si>
  <si>
    <t>Начисления на оплату труда</t>
  </si>
  <si>
    <t>2110000</t>
  </si>
  <si>
    <t>67</t>
  </si>
  <si>
    <t>Заработная плата</t>
  </si>
  <si>
    <t>2100000</t>
  </si>
  <si>
    <t>66</t>
  </si>
  <si>
    <t>Оплата труда и начисления на оплату труда</t>
  </si>
  <si>
    <t>65</t>
  </si>
  <si>
    <t>64</t>
  </si>
  <si>
    <t>3400003</t>
  </si>
  <si>
    <t>244</t>
  </si>
  <si>
    <t>5591039</t>
  </si>
  <si>
    <t>63</t>
  </si>
  <si>
    <t>Прочие расходы</t>
  </si>
  <si>
    <t>3400000</t>
  </si>
  <si>
    <t>62</t>
  </si>
  <si>
    <t>Увеличение стоимости материальных запасов</t>
  </si>
  <si>
    <t>61</t>
  </si>
  <si>
    <t>Закупка товаров, работ и услуг для государственных (муниципальных) нужд</t>
  </si>
  <si>
    <t>60</t>
  </si>
  <si>
    <t>Организация хозяйственно-бытового обслуживания льготных категорий учащихся, воспитанников в образовательных организациях</t>
  </si>
  <si>
    <t>59</t>
  </si>
  <si>
    <t>5581038</t>
  </si>
  <si>
    <t>58</t>
  </si>
  <si>
    <t>57</t>
  </si>
  <si>
    <t>56</t>
  </si>
  <si>
    <t>55</t>
  </si>
  <si>
    <t>Организация хозяйственно-бытового обслуживания детей в образовательных организациях</t>
  </si>
  <si>
    <t>54</t>
  </si>
  <si>
    <t>3400002</t>
  </si>
  <si>
    <t>5581035</t>
  </si>
  <si>
    <t>53</t>
  </si>
  <si>
    <t>Продукты питания</t>
  </si>
  <si>
    <t>52</t>
  </si>
  <si>
    <t>51</t>
  </si>
  <si>
    <t>50</t>
  </si>
  <si>
    <t>Организация питания детей в образовательных организациях</t>
  </si>
  <si>
    <t>49</t>
  </si>
  <si>
    <t>5581036</t>
  </si>
  <si>
    <t>48</t>
  </si>
  <si>
    <t>47</t>
  </si>
  <si>
    <t>46</t>
  </si>
  <si>
    <t>45</t>
  </si>
  <si>
    <t>Организация питания льготных категорий учащихся, воспитанников в образовательных организациях</t>
  </si>
  <si>
    <t>44</t>
  </si>
  <si>
    <t>2260200</t>
  </si>
  <si>
    <t>5521013</t>
  </si>
  <si>
    <t>43</t>
  </si>
  <si>
    <t>2260000</t>
  </si>
  <si>
    <t>42</t>
  </si>
  <si>
    <t>41</t>
  </si>
  <si>
    <t>40</t>
  </si>
  <si>
    <t>Обеспечение мероприятий по проведению медицинских осмотров работников образовательных организаций</t>
  </si>
  <si>
    <t>39</t>
  </si>
  <si>
    <t>5511113</t>
  </si>
  <si>
    <t>38</t>
  </si>
  <si>
    <t>37</t>
  </si>
  <si>
    <t>3400001</t>
  </si>
  <si>
    <t>36</t>
  </si>
  <si>
    <t>Медикаменты, перевязочные средства и прочие лечебные расходы</t>
  </si>
  <si>
    <t>35</t>
  </si>
  <si>
    <t>3200000</t>
  </si>
  <si>
    <t>34</t>
  </si>
  <si>
    <t>Увеличение стоимости нематериальных активов</t>
  </si>
  <si>
    <t>3100001</t>
  </si>
  <si>
    <t>33</t>
  </si>
  <si>
    <t>Увеличение стоимости основных средств</t>
  </si>
  <si>
    <t>310+340</t>
  </si>
  <si>
    <t>32</t>
  </si>
  <si>
    <t>Поступление нефинансовых активов</t>
  </si>
  <si>
    <t>2900400</t>
  </si>
  <si>
    <t>852</t>
  </si>
  <si>
    <t>31</t>
  </si>
  <si>
    <t>2900300</t>
  </si>
  <si>
    <t>851</t>
  </si>
  <si>
    <t>30</t>
  </si>
  <si>
    <t>Уплата земельного налога</t>
  </si>
  <si>
    <t>2900200</t>
  </si>
  <si>
    <t>29</t>
  </si>
  <si>
    <t>Уплата налога на имущество организаций</t>
  </si>
  <si>
    <t>2900100</t>
  </si>
  <si>
    <t>28</t>
  </si>
  <si>
    <t>Стипендии</t>
  </si>
  <si>
    <t>2900000</t>
  </si>
  <si>
    <t>800</t>
  </si>
  <si>
    <t>27</t>
  </si>
  <si>
    <t>26</t>
  </si>
  <si>
    <t>25</t>
  </si>
  <si>
    <t>2600000</t>
  </si>
  <si>
    <t>24</t>
  </si>
  <si>
    <t>Социальное обеспечение</t>
  </si>
  <si>
    <t>23</t>
  </si>
  <si>
    <t>22</t>
  </si>
  <si>
    <t>2250000</t>
  </si>
  <si>
    <t>21</t>
  </si>
  <si>
    <t>Услуги по содержанию имущества</t>
  </si>
  <si>
    <t>2240000</t>
  </si>
  <si>
    <t>20</t>
  </si>
  <si>
    <t>Арендная плата за пользование имуществом</t>
  </si>
  <si>
    <t>2230400</t>
  </si>
  <si>
    <t>19</t>
  </si>
  <si>
    <t>Прочие коммунальные услуги</t>
  </si>
  <si>
    <t>2230300</t>
  </si>
  <si>
    <t>18</t>
  </si>
  <si>
    <t>Оплата водоснабжения и водоотведения помещений</t>
  </si>
  <si>
    <t>2230200</t>
  </si>
  <si>
    <t>17</t>
  </si>
  <si>
    <t>Оплата потребления электрической энергии</t>
  </si>
  <si>
    <t>2230120</t>
  </si>
  <si>
    <t>16</t>
  </si>
  <si>
    <t>Оплата потребления газа</t>
  </si>
  <si>
    <t>2230110</t>
  </si>
  <si>
    <t>15</t>
  </si>
  <si>
    <t>Оплата отопления и технологических нужд</t>
  </si>
  <si>
    <t>2230000</t>
  </si>
  <si>
    <t>14</t>
  </si>
  <si>
    <t>Коммунальные услуги</t>
  </si>
  <si>
    <t>2220000</t>
  </si>
  <si>
    <t>13</t>
  </si>
  <si>
    <t>Транспортные услуги</t>
  </si>
  <si>
    <t>2210000</t>
  </si>
  <si>
    <t>12</t>
  </si>
  <si>
    <t>Услуги связи</t>
  </si>
  <si>
    <t>2200000</t>
  </si>
  <si>
    <t>200</t>
  </si>
  <si>
    <t>11</t>
  </si>
  <si>
    <t>Приобретение услуг</t>
  </si>
  <si>
    <t>10</t>
  </si>
  <si>
    <t>2120300</t>
  </si>
  <si>
    <t>112</t>
  </si>
  <si>
    <t>09</t>
  </si>
  <si>
    <t>Прочие выплаты</t>
  </si>
  <si>
    <t>2120200</t>
  </si>
  <si>
    <t>08</t>
  </si>
  <si>
    <t>2120100</t>
  </si>
  <si>
    <t>07</t>
  </si>
  <si>
    <t>06</t>
  </si>
  <si>
    <t>100</t>
  </si>
  <si>
    <t>05</t>
  </si>
  <si>
    <t>000</t>
  </si>
  <si>
    <t>04</t>
  </si>
  <si>
    <t>Обеспечение деятельности (оказание услуг) детских дошкольных учреждений</t>
  </si>
  <si>
    <t>5511000</t>
  </si>
  <si>
    <t>03</t>
  </si>
  <si>
    <t>Расходы, связанные с общегосударственным управлением, а также расходы на обеспечение деятельности органов местного самоуправления, муниципальных учреждений</t>
  </si>
  <si>
    <t>02</t>
  </si>
  <si>
    <t>Дошкольное образование</t>
  </si>
  <si>
    <t>0700</t>
  </si>
  <si>
    <t>01</t>
  </si>
  <si>
    <t>Образование</t>
  </si>
  <si>
    <t>IV</t>
  </si>
  <si>
    <t>III</t>
  </si>
  <si>
    <t>II</t>
  </si>
  <si>
    <t>I</t>
  </si>
  <si>
    <t>строки</t>
  </si>
  <si>
    <t>в том числе:</t>
  </si>
  <si>
    <t>Всего</t>
  </si>
  <si>
    <t>КОСГУ</t>
  </si>
  <si>
    <t>ВР</t>
  </si>
  <si>
    <t>КЦСР</t>
  </si>
  <si>
    <t>РПР</t>
  </si>
  <si>
    <t>код</t>
  </si>
  <si>
    <t>Плановый период</t>
  </si>
  <si>
    <t xml:space="preserve">РАСХОДОВ  ВСЕГО </t>
  </si>
  <si>
    <t>Код по бюджетной классификации РФ</t>
  </si>
  <si>
    <t>Наименование  статьи</t>
  </si>
  <si>
    <t>2. Расходы, в т.ч.  по п.п.</t>
  </si>
  <si>
    <t>В с е г о  доходов, поступлений</t>
  </si>
  <si>
    <t>И т о г о  целевых доходов и поступлений</t>
  </si>
  <si>
    <t>безвозмездные перечисления</t>
  </si>
  <si>
    <t>Целевые доходы и поступления</t>
  </si>
  <si>
    <t xml:space="preserve">     Итого доходов и поступлений, подлежащих распределению</t>
  </si>
  <si>
    <t>доходы от сдачи в аренду имущества</t>
  </si>
  <si>
    <t xml:space="preserve"> доходы от предпринимательской и иной приносящей доход деятельности</t>
  </si>
  <si>
    <t xml:space="preserve">            в том числе:</t>
  </si>
  <si>
    <t>Другие доходы и поступления - всего</t>
  </si>
  <si>
    <t>Поступления из бюджета (средства отрасли) по нормативам</t>
  </si>
  <si>
    <t>Остатки на начало года</t>
  </si>
  <si>
    <t>Доходы и поступления, подлежащие распределению по экономическим нормативам</t>
  </si>
  <si>
    <t>9</t>
  </si>
  <si>
    <t>8</t>
  </si>
  <si>
    <t>7</t>
  </si>
  <si>
    <t>6</t>
  </si>
  <si>
    <t>5</t>
  </si>
  <si>
    <t>4</t>
  </si>
  <si>
    <t>3</t>
  </si>
  <si>
    <t>2</t>
  </si>
  <si>
    <t>ки</t>
  </si>
  <si>
    <t xml:space="preserve">  в том числе по кварталам</t>
  </si>
  <si>
    <t>В с е г о</t>
  </si>
  <si>
    <t>стро-</t>
  </si>
  <si>
    <t>Наименование показателя</t>
  </si>
  <si>
    <t>План 2014 года</t>
  </si>
  <si>
    <t>Код</t>
  </si>
  <si>
    <t>1. Д О Х О Д Ы    И   П О С Т У П Л Е Н И Я</t>
  </si>
  <si>
    <t>ОКАТО</t>
  </si>
  <si>
    <t>ОКПО</t>
  </si>
  <si>
    <t>ОКОНХ</t>
  </si>
  <si>
    <t>КПП</t>
  </si>
  <si>
    <t>телефон</t>
  </si>
  <si>
    <t>Исполнитель</t>
  </si>
  <si>
    <t>Индефикационный номер налогоплательщика (ИНН)</t>
  </si>
  <si>
    <t>ФИО главного бухгалтера</t>
  </si>
  <si>
    <t>Дата регистрации</t>
  </si>
  <si>
    <t>ФИО руководителя</t>
  </si>
  <si>
    <t>Номер свидетельства о регистрации учреждения</t>
  </si>
  <si>
    <t>справочно:</t>
  </si>
  <si>
    <t>по ОКЕИ</t>
  </si>
  <si>
    <t>по КВР</t>
  </si>
  <si>
    <t xml:space="preserve">Единица измерения:  руб. </t>
  </si>
  <si>
    <t>по КЦСР</t>
  </si>
  <si>
    <t>Обеспечение деятельности подведомственных  учреждений</t>
  </si>
  <si>
    <t>Вид расхода</t>
  </si>
  <si>
    <t>по КФСР</t>
  </si>
  <si>
    <t>Раздел, подраздел</t>
  </si>
  <si>
    <t>по ППП</t>
  </si>
  <si>
    <t>Министерство  образования Ставропольского края</t>
  </si>
  <si>
    <t>Министерство, ведомство</t>
  </si>
  <si>
    <t>общая</t>
  </si>
  <si>
    <t>Индивидуальная  (общая)</t>
  </si>
  <si>
    <t>по ОКУД</t>
  </si>
  <si>
    <t>годовая</t>
  </si>
  <si>
    <t xml:space="preserve">Периодичность:   годовая </t>
  </si>
  <si>
    <t>356212, Ставропольский край, с. Пелагиада, ул. Ленина, 77</t>
  </si>
  <si>
    <t>Адрес</t>
  </si>
  <si>
    <t>по ОКПО</t>
  </si>
  <si>
    <t>Муниципальное казенное дошкольное образовательное учреждение «Детский сад № 32»</t>
  </si>
  <si>
    <t xml:space="preserve">Учреждение   </t>
  </si>
  <si>
    <t xml:space="preserve">      Форма по ОКУД</t>
  </si>
  <si>
    <t>НА 2014 ГОД и плановый период 2015 и 2016 годов</t>
  </si>
  <si>
    <t>КОДЫ</t>
  </si>
  <si>
    <t>БЮДЖЕТНАЯ СМЕТА</t>
  </si>
  <si>
    <t>"______"__________________20   г.</t>
  </si>
  <si>
    <t>_____________________К.И. Корякин</t>
  </si>
  <si>
    <t>Ставропольского края</t>
  </si>
  <si>
    <t>Шпаковского муниципального района</t>
  </si>
  <si>
    <t xml:space="preserve">Начальник отдела образования </t>
  </si>
  <si>
    <t>УТВЕРЖДАЮ: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</si>
</sst>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7.5"/>
      <name val="Arial"/>
      <family val="2"/>
      <charset val="204"/>
    </font>
    <font>
      <sz val="7.5"/>
      <name val="Arial"/>
      <family val="2"/>
      <charset val="204"/>
    </font>
    <font>
      <sz val="8"/>
      <name val="Times New Roman"/>
      <family val="1"/>
      <charset val="204"/>
    </font>
    <font>
      <sz val="6"/>
      <name val="Arial"/>
      <family val="2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3" xfId="0" applyNumberFormat="1" applyFont="1" applyBorder="1"/>
    <xf numFmtId="0" fontId="3" fillId="0" borderId="3" xfId="0" applyFont="1" applyBorder="1"/>
    <xf numFmtId="49" fontId="1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0" fillId="0" borderId="3" xfId="0" applyNumberFormat="1" applyBorder="1"/>
    <xf numFmtId="4" fontId="6" fillId="0" borderId="3" xfId="0" applyNumberFormat="1" applyFont="1" applyBorder="1"/>
    <xf numFmtId="4" fontId="6" fillId="0" borderId="3" xfId="0" applyNumberFormat="1" applyFont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6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/>
    </xf>
    <xf numFmtId="49" fontId="1" fillId="2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wrapText="1"/>
    </xf>
    <xf numFmtId="0" fontId="0" fillId="2" borderId="0" xfId="0" applyFill="1"/>
    <xf numFmtId="4" fontId="4" fillId="2" borderId="2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" fontId="9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 applyProtection="1">
      <alignment horizontal="center" vertical="center"/>
      <protection locked="0"/>
    </xf>
    <xf numFmtId="4" fontId="10" fillId="0" borderId="3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wrapText="1"/>
    </xf>
    <xf numFmtId="49" fontId="1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4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Protection="1">
      <protection locked="0"/>
    </xf>
    <xf numFmtId="49" fontId="1" fillId="0" borderId="15" xfId="0" applyNumberFormat="1" applyFont="1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15" xfId="0" applyBorder="1"/>
    <xf numFmtId="49" fontId="1" fillId="0" borderId="0" xfId="0" applyNumberFormat="1" applyFont="1" applyFill="1"/>
    <xf numFmtId="0" fontId="0" fillId="0" borderId="0" xfId="0" applyBorder="1"/>
    <xf numFmtId="0" fontId="1" fillId="0" borderId="0" xfId="0" applyFont="1" applyFill="1" applyBorder="1"/>
    <xf numFmtId="49" fontId="1" fillId="0" borderId="1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right"/>
      <protection locked="0"/>
    </xf>
    <xf numFmtId="49" fontId="1" fillId="0" borderId="15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1" fillId="0" borderId="0" xfId="0" applyFont="1"/>
    <xf numFmtId="0" fontId="11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2" fillId="0" borderId="0" xfId="0" applyFont="1" applyFill="1" applyProtection="1"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3" xfId="0" applyNumberFormat="1" applyFont="1" applyBorder="1" applyAlignment="1">
      <alignment horizont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48"/>
  <sheetViews>
    <sheetView tabSelected="1" topLeftCell="A131" workbookViewId="0">
      <selection activeCell="A138" sqref="A138:XFD138"/>
    </sheetView>
  </sheetViews>
  <sheetFormatPr defaultRowHeight="12.75"/>
  <cols>
    <col min="1" max="1" width="35.28515625" customWidth="1"/>
    <col min="3" max="3" width="8.42578125" customWidth="1"/>
    <col min="4" max="4" width="8.5703125" customWidth="1"/>
    <col min="5" max="5" width="5.7109375" customWidth="1"/>
    <col min="6" max="6" width="7.85546875" customWidth="1"/>
    <col min="7" max="7" width="12.42578125" customWidth="1"/>
    <col min="8" max="8" width="11.42578125" customWidth="1"/>
    <col min="9" max="9" width="11.85546875" customWidth="1"/>
    <col min="10" max="10" width="14.7109375" customWidth="1"/>
    <col min="11" max="11" width="13.42578125" customWidth="1"/>
  </cols>
  <sheetData>
    <row r="1" spans="1:20">
      <c r="A1" s="83"/>
      <c r="B1" s="83"/>
      <c r="C1" s="83"/>
      <c r="D1" s="83"/>
      <c r="E1" s="83"/>
      <c r="F1" s="83"/>
      <c r="G1" s="83"/>
      <c r="H1" s="94"/>
      <c r="I1" s="94"/>
      <c r="J1" s="94"/>
      <c r="L1" s="94" t="s">
        <v>283</v>
      </c>
      <c r="M1" s="94"/>
      <c r="N1" s="94"/>
      <c r="O1" s="94"/>
      <c r="P1" s="94"/>
      <c r="Q1" s="94"/>
      <c r="R1" s="94"/>
      <c r="S1" s="84"/>
      <c r="T1" s="84"/>
    </row>
    <row r="2" spans="1:20">
      <c r="A2" s="83"/>
      <c r="B2" s="83"/>
      <c r="C2" s="83"/>
      <c r="D2" s="83"/>
      <c r="E2" s="83"/>
      <c r="F2" s="83"/>
      <c r="G2" s="83"/>
      <c r="H2" s="105"/>
      <c r="I2" s="84"/>
      <c r="J2" s="84"/>
      <c r="L2" s="84" t="s">
        <v>282</v>
      </c>
      <c r="M2" s="84"/>
      <c r="N2" s="105"/>
      <c r="O2" s="105"/>
      <c r="P2" s="105"/>
      <c r="Q2" s="84"/>
      <c r="R2" s="84"/>
      <c r="S2" s="84"/>
      <c r="T2" s="84"/>
    </row>
    <row r="3" spans="1:20">
      <c r="A3" s="83"/>
      <c r="B3" s="83"/>
      <c r="C3" s="83"/>
      <c r="D3" s="83"/>
      <c r="E3" s="83"/>
      <c r="F3" s="83"/>
      <c r="G3" s="83"/>
      <c r="H3" s="84"/>
      <c r="I3" s="84"/>
      <c r="J3" s="84"/>
      <c r="L3" s="84" t="s">
        <v>281</v>
      </c>
      <c r="M3" s="84"/>
      <c r="N3" s="84"/>
      <c r="O3" s="84"/>
      <c r="P3" s="84"/>
      <c r="Q3" s="84"/>
      <c r="R3" s="84"/>
      <c r="S3" s="84"/>
      <c r="T3" s="84"/>
    </row>
    <row r="4" spans="1:20">
      <c r="A4" s="83"/>
      <c r="B4" s="83"/>
      <c r="C4" s="83"/>
      <c r="D4" s="83"/>
      <c r="E4" s="83"/>
      <c r="F4" s="83"/>
      <c r="G4" s="83"/>
      <c r="H4" s="84"/>
      <c r="I4" s="84"/>
      <c r="J4" s="84"/>
      <c r="L4" s="84" t="s">
        <v>280</v>
      </c>
      <c r="M4" s="84"/>
      <c r="N4" s="84"/>
      <c r="O4" s="84"/>
      <c r="P4" s="84"/>
      <c r="Q4" s="84"/>
      <c r="R4" s="84"/>
      <c r="S4" s="84"/>
      <c r="T4" s="84"/>
    </row>
    <row r="5" spans="1:20">
      <c r="A5" s="83"/>
      <c r="B5" s="83"/>
      <c r="C5" s="83"/>
      <c r="D5" s="83"/>
      <c r="E5" s="83"/>
      <c r="F5" s="83"/>
      <c r="G5" s="83"/>
      <c r="H5" s="84"/>
      <c r="I5" s="84"/>
      <c r="J5" s="84"/>
      <c r="L5" s="84" t="s">
        <v>279</v>
      </c>
      <c r="M5" s="84"/>
      <c r="N5" s="84"/>
      <c r="O5" s="84"/>
      <c r="P5" s="84"/>
      <c r="Q5" s="84"/>
      <c r="R5" s="84"/>
      <c r="S5" s="84"/>
      <c r="T5" s="84"/>
    </row>
    <row r="6" spans="1:20">
      <c r="A6" s="83"/>
      <c r="B6" s="83"/>
      <c r="C6" s="83"/>
      <c r="D6" s="83"/>
      <c r="E6" s="83"/>
      <c r="F6" s="83"/>
      <c r="G6" s="83"/>
      <c r="H6" s="84"/>
      <c r="I6" s="84"/>
      <c r="J6" s="84"/>
      <c r="L6" s="84" t="s">
        <v>278</v>
      </c>
      <c r="M6" s="84"/>
      <c r="N6" s="84"/>
      <c r="O6" s="84"/>
      <c r="P6" s="84"/>
      <c r="Q6" s="84"/>
      <c r="R6" s="84"/>
      <c r="S6" s="84"/>
      <c r="T6" s="84"/>
    </row>
    <row r="7" spans="1:20" ht="13.5" thickBot="1">
      <c r="A7" s="60"/>
      <c r="B7" s="58"/>
      <c r="C7" s="58"/>
      <c r="D7" s="58"/>
      <c r="E7" s="58"/>
      <c r="F7" s="58"/>
      <c r="G7" s="58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1:20">
      <c r="A8" s="106" t="s">
        <v>277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58"/>
      <c r="M8" s="58"/>
      <c r="N8" s="104" t="s">
        <v>276</v>
      </c>
      <c r="O8" s="84"/>
      <c r="P8" s="58"/>
      <c r="Q8" s="91"/>
      <c r="R8" s="91"/>
      <c r="S8" s="91"/>
      <c r="T8" s="103"/>
    </row>
    <row r="9" spans="1:20">
      <c r="A9" s="107" t="s">
        <v>275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84" t="s">
        <v>274</v>
      </c>
      <c r="M9" s="84"/>
      <c r="N9" s="95"/>
      <c r="O9" s="84"/>
      <c r="P9" s="84"/>
      <c r="Q9" s="94"/>
      <c r="R9" s="94"/>
      <c r="S9" s="94"/>
      <c r="T9" s="93"/>
    </row>
    <row r="10" spans="1:20">
      <c r="A10" s="87"/>
      <c r="B10" s="84"/>
      <c r="C10" s="84"/>
      <c r="D10" s="84"/>
      <c r="E10" s="84"/>
      <c r="F10" s="84"/>
      <c r="G10" s="84"/>
      <c r="H10" s="84"/>
      <c r="I10" s="84"/>
      <c r="J10" s="102"/>
      <c r="K10" s="84"/>
      <c r="L10" s="84"/>
      <c r="M10" s="84"/>
      <c r="N10" s="95"/>
      <c r="O10" s="94"/>
      <c r="P10" s="84"/>
      <c r="Q10" s="94"/>
      <c r="R10" s="94"/>
      <c r="S10" s="93"/>
      <c r="T10" s="90"/>
    </row>
    <row r="11" spans="1:20">
      <c r="A11" s="87"/>
      <c r="B11" s="84"/>
      <c r="C11" s="84"/>
      <c r="D11" s="84"/>
      <c r="E11" s="84"/>
      <c r="F11" s="84"/>
      <c r="G11" s="84"/>
      <c r="H11" s="84"/>
      <c r="I11" s="94"/>
      <c r="J11" s="102"/>
      <c r="K11" s="84"/>
      <c r="L11" s="84"/>
      <c r="M11" s="84"/>
      <c r="N11" s="95"/>
      <c r="O11" s="94"/>
      <c r="P11" s="84"/>
      <c r="Q11" s="94"/>
      <c r="R11" s="94"/>
      <c r="S11" s="93"/>
      <c r="T11" s="90"/>
    </row>
    <row r="12" spans="1:20" ht="25.5" customHeight="1">
      <c r="A12" s="87" t="s">
        <v>273</v>
      </c>
      <c r="B12" s="100" t="s">
        <v>272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84"/>
      <c r="M12" s="84" t="s">
        <v>271</v>
      </c>
      <c r="N12" s="95"/>
      <c r="O12" s="94"/>
      <c r="P12" s="84"/>
      <c r="Q12" s="94"/>
      <c r="R12" s="93"/>
      <c r="S12" s="90"/>
      <c r="T12" s="90"/>
    </row>
    <row r="13" spans="1:20">
      <c r="A13" s="87" t="s">
        <v>270</v>
      </c>
      <c r="B13" s="100" t="s">
        <v>269</v>
      </c>
      <c r="C13" s="86"/>
      <c r="D13" s="86"/>
      <c r="E13" s="86"/>
      <c r="F13" s="86"/>
      <c r="G13" s="98"/>
      <c r="H13" s="86"/>
      <c r="I13" s="86"/>
      <c r="J13" s="86"/>
      <c r="K13" s="86"/>
      <c r="L13" s="84"/>
      <c r="M13" s="84"/>
      <c r="N13" s="95"/>
      <c r="O13" s="94"/>
      <c r="P13" s="84"/>
      <c r="Q13" s="94"/>
      <c r="R13" s="93"/>
      <c r="S13" s="90"/>
      <c r="T13" s="90"/>
    </row>
    <row r="14" spans="1:20">
      <c r="A14" s="87" t="s">
        <v>268</v>
      </c>
      <c r="B14" s="99" t="s">
        <v>267</v>
      </c>
      <c r="C14" s="99"/>
      <c r="D14" s="99"/>
      <c r="E14" s="99"/>
      <c r="F14" s="99"/>
      <c r="G14" s="99"/>
      <c r="H14" s="99"/>
      <c r="I14" s="99"/>
      <c r="J14" s="99"/>
      <c r="K14" s="99"/>
      <c r="L14" s="84"/>
      <c r="M14" s="84" t="s">
        <v>266</v>
      </c>
      <c r="N14" s="95"/>
      <c r="O14" s="94"/>
      <c r="P14" s="84"/>
      <c r="Q14" s="94"/>
      <c r="R14" s="93"/>
      <c r="S14" s="90"/>
      <c r="T14" s="90"/>
    </row>
    <row r="15" spans="1:20">
      <c r="A15" s="87" t="s">
        <v>265</v>
      </c>
      <c r="B15" s="86" t="s">
        <v>264</v>
      </c>
      <c r="C15" s="86"/>
      <c r="D15" s="86"/>
      <c r="E15" s="86"/>
      <c r="F15" s="86"/>
      <c r="G15" s="98"/>
      <c r="H15" s="86"/>
      <c r="I15" s="86"/>
      <c r="J15" s="86"/>
      <c r="K15" s="86"/>
      <c r="L15" s="84"/>
      <c r="M15" s="84"/>
      <c r="N15" s="95"/>
      <c r="O15" s="94"/>
      <c r="P15" s="84"/>
      <c r="Q15" s="94"/>
      <c r="R15" s="93"/>
      <c r="S15" s="90"/>
      <c r="T15" s="90"/>
    </row>
    <row r="16" spans="1:20">
      <c r="A16" s="87" t="s">
        <v>263</v>
      </c>
      <c r="B16" s="86" t="s">
        <v>262</v>
      </c>
      <c r="C16" s="86"/>
      <c r="D16" s="86"/>
      <c r="E16" s="86"/>
      <c r="F16" s="86"/>
      <c r="G16" s="86"/>
      <c r="H16" s="86"/>
      <c r="I16" s="86"/>
      <c r="J16" s="86"/>
      <c r="K16" s="97"/>
      <c r="L16" s="84"/>
      <c r="M16" s="84" t="s">
        <v>261</v>
      </c>
      <c r="N16" s="95"/>
      <c r="O16" s="94"/>
      <c r="P16" s="94"/>
      <c r="Q16" s="93"/>
      <c r="R16" s="90"/>
      <c r="S16" s="90"/>
    </row>
    <row r="17" spans="1:20">
      <c r="A17" s="87" t="s">
        <v>260</v>
      </c>
      <c r="B17" s="86" t="s">
        <v>195</v>
      </c>
      <c r="C17" s="86"/>
      <c r="D17" s="86"/>
      <c r="E17" s="86"/>
      <c r="F17" s="86"/>
      <c r="G17" s="86"/>
      <c r="H17" s="86"/>
      <c r="I17" s="86"/>
      <c r="J17" s="86"/>
      <c r="K17" s="96"/>
      <c r="L17" s="84"/>
      <c r="M17" s="84" t="s">
        <v>259</v>
      </c>
      <c r="N17" s="95"/>
      <c r="O17" s="84"/>
      <c r="P17" s="94"/>
      <c r="Q17" s="93"/>
      <c r="R17" s="90"/>
      <c r="S17" s="90"/>
    </row>
    <row r="18" spans="1:20">
      <c r="A18" s="87" t="s">
        <v>258</v>
      </c>
      <c r="B18" s="86" t="s">
        <v>257</v>
      </c>
      <c r="C18" s="86"/>
      <c r="D18" s="86"/>
      <c r="E18" s="86"/>
      <c r="F18" s="86"/>
      <c r="G18" s="86"/>
      <c r="H18" s="86"/>
      <c r="I18" s="86"/>
      <c r="J18" s="86"/>
      <c r="K18" s="86"/>
      <c r="L18" s="84"/>
      <c r="M18" s="84" t="s">
        <v>256</v>
      </c>
      <c r="N18" s="95"/>
      <c r="O18" s="84"/>
      <c r="P18" s="94"/>
      <c r="Q18" s="94"/>
      <c r="R18" s="94"/>
      <c r="S18" s="93"/>
    </row>
    <row r="19" spans="1:20">
      <c r="A19" s="87" t="s">
        <v>255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 t="s">
        <v>254</v>
      </c>
      <c r="N19" s="95"/>
      <c r="O19" s="58"/>
      <c r="P19" s="94"/>
      <c r="Q19" s="94"/>
      <c r="R19" s="93"/>
      <c r="S19" s="90"/>
    </row>
    <row r="20" spans="1:20">
      <c r="A20" s="87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 t="s">
        <v>253</v>
      </c>
      <c r="N20" s="95"/>
      <c r="O20" s="58"/>
      <c r="P20" s="94"/>
      <c r="Q20" s="94"/>
      <c r="R20" s="93"/>
      <c r="S20" s="90"/>
    </row>
    <row r="21" spans="1:20" ht="13.5" thickBot="1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84"/>
      <c r="M21" s="84"/>
      <c r="N21" s="92"/>
      <c r="O21" s="58"/>
      <c r="P21" s="91"/>
      <c r="Q21" s="91"/>
      <c r="R21" s="91"/>
      <c r="S21" s="90"/>
    </row>
    <row r="22" spans="1:20">
      <c r="A22" s="87" t="s">
        <v>252</v>
      </c>
      <c r="B22" s="89"/>
      <c r="C22" s="89"/>
      <c r="D22" s="89"/>
      <c r="E22" s="89"/>
      <c r="F22" s="89"/>
      <c r="G22" s="89"/>
      <c r="H22" s="89"/>
      <c r="I22" s="58"/>
      <c r="J22" s="58"/>
      <c r="K22" s="58"/>
      <c r="P22" s="58"/>
      <c r="Q22" s="58"/>
      <c r="R22" s="58"/>
    </row>
    <row r="23" spans="1:20" ht="22.5">
      <c r="A23" s="87" t="s">
        <v>251</v>
      </c>
      <c r="B23" s="85"/>
      <c r="C23" s="85"/>
      <c r="D23" s="85"/>
      <c r="E23" s="85"/>
      <c r="F23" s="85"/>
      <c r="G23" s="85"/>
      <c r="H23" s="85"/>
      <c r="I23" s="84" t="s">
        <v>250</v>
      </c>
      <c r="J23" s="84"/>
      <c r="K23" s="86"/>
      <c r="L23" s="88"/>
      <c r="M23" s="84" t="s">
        <v>245</v>
      </c>
      <c r="N23" s="85"/>
      <c r="P23" s="58"/>
      <c r="Q23" s="58"/>
    </row>
    <row r="24" spans="1:20">
      <c r="A24" s="87" t="s">
        <v>249</v>
      </c>
      <c r="B24" s="85"/>
      <c r="C24" s="85"/>
      <c r="D24" s="85"/>
      <c r="E24" s="85"/>
      <c r="F24" s="85"/>
      <c r="G24" s="85"/>
      <c r="H24" s="85"/>
      <c r="I24" s="84" t="s">
        <v>248</v>
      </c>
      <c r="J24" s="84"/>
      <c r="K24" s="86"/>
      <c r="L24" s="86"/>
      <c r="M24" s="84" t="s">
        <v>245</v>
      </c>
      <c r="N24" s="85"/>
      <c r="O24" s="58"/>
      <c r="P24" s="58"/>
      <c r="Q24" s="58"/>
    </row>
    <row r="25" spans="1:20" ht="22.5">
      <c r="A25" s="87" t="s">
        <v>247</v>
      </c>
      <c r="B25" s="108"/>
      <c r="C25" s="108"/>
      <c r="D25" s="108"/>
      <c r="E25" s="108"/>
      <c r="F25" s="108"/>
      <c r="G25" s="108"/>
      <c r="H25" s="108"/>
      <c r="I25" s="84" t="s">
        <v>246</v>
      </c>
      <c r="J25" s="84"/>
      <c r="K25" s="86"/>
      <c r="L25" s="86"/>
      <c r="M25" s="84" t="s">
        <v>245</v>
      </c>
      <c r="N25" s="85"/>
      <c r="O25" s="58"/>
      <c r="P25" s="58"/>
      <c r="Q25" s="58"/>
    </row>
    <row r="26" spans="1:20">
      <c r="A26" s="60" t="s">
        <v>244</v>
      </c>
      <c r="B26" s="108"/>
      <c r="C26" s="108"/>
      <c r="D26" s="108"/>
      <c r="E26" s="108"/>
      <c r="F26" s="108"/>
      <c r="G26" s="108"/>
      <c r="H26" s="108"/>
      <c r="I26" s="84"/>
      <c r="J26" s="84"/>
      <c r="K26" s="84"/>
      <c r="L26" s="84"/>
      <c r="M26" s="84"/>
      <c r="N26" s="84"/>
      <c r="O26" s="58"/>
      <c r="P26" s="58"/>
      <c r="Q26" s="58"/>
    </row>
    <row r="27" spans="1:20">
      <c r="A27" s="60" t="s">
        <v>243</v>
      </c>
      <c r="B27" s="85"/>
      <c r="C27" s="85"/>
      <c r="D27" s="85"/>
      <c r="E27" s="85"/>
      <c r="F27" s="85"/>
      <c r="G27" s="85"/>
      <c r="H27" s="85"/>
      <c r="I27" s="84"/>
      <c r="J27" s="84"/>
      <c r="K27" s="84"/>
      <c r="L27" s="84"/>
      <c r="M27" s="84"/>
      <c r="N27" s="84"/>
      <c r="O27" s="84"/>
      <c r="P27" s="58"/>
      <c r="Q27" s="58"/>
      <c r="R27" s="58"/>
    </row>
    <row r="28" spans="1:20">
      <c r="A28" s="60" t="s">
        <v>242</v>
      </c>
      <c r="B28" s="108"/>
      <c r="C28" s="108"/>
      <c r="D28" s="108"/>
      <c r="E28" s="108"/>
      <c r="F28" s="108"/>
      <c r="G28" s="108"/>
      <c r="H28" s="108"/>
      <c r="I28" s="84"/>
      <c r="J28" s="84"/>
      <c r="K28" s="84"/>
      <c r="L28" s="84"/>
      <c r="M28" s="84"/>
      <c r="N28" s="84"/>
      <c r="O28" s="84"/>
      <c r="P28" s="58"/>
      <c r="Q28" s="58"/>
      <c r="R28" s="58"/>
    </row>
    <row r="29" spans="1:20">
      <c r="A29" s="60" t="s">
        <v>241</v>
      </c>
      <c r="B29" s="108"/>
      <c r="C29" s="108"/>
      <c r="D29" s="108"/>
      <c r="E29" s="108"/>
      <c r="F29" s="108"/>
      <c r="G29" s="108"/>
      <c r="H29" s="108"/>
      <c r="I29" s="84"/>
      <c r="J29" s="84"/>
      <c r="K29" s="84"/>
      <c r="L29" s="84"/>
      <c r="M29" s="84"/>
      <c r="N29" s="84"/>
      <c r="O29" s="84"/>
      <c r="P29" s="58"/>
      <c r="Q29" s="58"/>
      <c r="R29" s="58"/>
    </row>
    <row r="30" spans="1:20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20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1:20">
      <c r="A32" s="109" t="s">
        <v>240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83"/>
      <c r="Q32" s="58"/>
      <c r="R32" s="58"/>
    </row>
    <row r="33" spans="1:18">
      <c r="A33" s="82"/>
      <c r="B33" s="56" t="s">
        <v>239</v>
      </c>
      <c r="C33" s="110" t="s">
        <v>238</v>
      </c>
      <c r="D33" s="111"/>
      <c r="E33" s="111"/>
      <c r="F33" s="111"/>
      <c r="G33" s="111"/>
      <c r="H33" s="111"/>
      <c r="I33" s="111"/>
      <c r="J33" s="111"/>
      <c r="K33" s="112"/>
      <c r="L33" s="113" t="s">
        <v>208</v>
      </c>
      <c r="M33" s="113"/>
      <c r="N33" s="113"/>
      <c r="O33" s="113"/>
      <c r="P33" s="58"/>
      <c r="Q33" s="58"/>
      <c r="R33" s="58"/>
    </row>
    <row r="34" spans="1:18" ht="12.75" customHeight="1">
      <c r="A34" s="81" t="s">
        <v>237</v>
      </c>
      <c r="B34" s="56" t="s">
        <v>236</v>
      </c>
      <c r="C34" s="114" t="s">
        <v>235</v>
      </c>
      <c r="D34" s="114"/>
      <c r="E34" s="115" t="s">
        <v>234</v>
      </c>
      <c r="F34" s="116"/>
      <c r="G34" s="116"/>
      <c r="H34" s="116"/>
      <c r="I34" s="116"/>
      <c r="J34" s="116"/>
      <c r="K34" s="117"/>
      <c r="L34" s="121">
        <v>2015</v>
      </c>
      <c r="M34" s="122"/>
      <c r="N34" s="121">
        <v>2016</v>
      </c>
      <c r="O34" s="122"/>
      <c r="P34" s="58"/>
      <c r="Q34" s="58"/>
      <c r="R34" s="58"/>
    </row>
    <row r="35" spans="1:18">
      <c r="A35" s="80"/>
      <c r="B35" s="55" t="s">
        <v>233</v>
      </c>
      <c r="C35" s="114"/>
      <c r="D35" s="114"/>
      <c r="E35" s="118"/>
      <c r="F35" s="119"/>
      <c r="G35" s="119"/>
      <c r="H35" s="119"/>
      <c r="I35" s="119"/>
      <c r="J35" s="119"/>
      <c r="K35" s="120"/>
      <c r="L35" s="123"/>
      <c r="M35" s="124"/>
      <c r="N35" s="123"/>
      <c r="O35" s="124"/>
      <c r="P35" s="58"/>
      <c r="Q35" s="58"/>
      <c r="R35" s="58"/>
    </row>
    <row r="36" spans="1:18">
      <c r="A36" s="80"/>
      <c r="B36" s="55"/>
      <c r="C36" s="114"/>
      <c r="D36" s="114"/>
      <c r="E36" s="127" t="s">
        <v>199</v>
      </c>
      <c r="F36" s="128"/>
      <c r="G36" s="129"/>
      <c r="H36" s="133" t="s">
        <v>198</v>
      </c>
      <c r="I36" s="133"/>
      <c r="J36" s="133" t="s">
        <v>197</v>
      </c>
      <c r="K36" s="133" t="s">
        <v>196</v>
      </c>
      <c r="L36" s="123"/>
      <c r="M36" s="124"/>
      <c r="N36" s="123"/>
      <c r="O36" s="124"/>
      <c r="P36" s="58"/>
      <c r="Q36" s="58"/>
      <c r="R36" s="58"/>
    </row>
    <row r="37" spans="1:18">
      <c r="A37" s="80"/>
      <c r="B37" s="55"/>
      <c r="C37" s="114"/>
      <c r="D37" s="114"/>
      <c r="E37" s="130"/>
      <c r="F37" s="131"/>
      <c r="G37" s="132"/>
      <c r="H37" s="133"/>
      <c r="I37" s="133"/>
      <c r="J37" s="133"/>
      <c r="K37" s="133"/>
      <c r="L37" s="125"/>
      <c r="M37" s="126"/>
      <c r="N37" s="125"/>
      <c r="O37" s="126"/>
      <c r="P37" s="58"/>
      <c r="Q37" s="58"/>
      <c r="R37" s="58"/>
    </row>
    <row r="38" spans="1:18">
      <c r="A38" s="79">
        <v>1</v>
      </c>
      <c r="B38" s="78" t="s">
        <v>232</v>
      </c>
      <c r="C38" s="134" t="s">
        <v>231</v>
      </c>
      <c r="D38" s="134"/>
      <c r="E38" s="135" t="s">
        <v>230</v>
      </c>
      <c r="F38" s="136"/>
      <c r="G38" s="137"/>
      <c r="H38" s="134" t="s">
        <v>229</v>
      </c>
      <c r="I38" s="134"/>
      <c r="J38" s="72" t="s">
        <v>228</v>
      </c>
      <c r="K38" s="72" t="s">
        <v>227</v>
      </c>
      <c r="L38" s="134" t="s">
        <v>226</v>
      </c>
      <c r="M38" s="134"/>
      <c r="N38" s="135" t="s">
        <v>225</v>
      </c>
      <c r="O38" s="137"/>
      <c r="P38" s="77"/>
      <c r="Q38" s="58"/>
      <c r="R38" s="58"/>
    </row>
    <row r="39" spans="1:18" ht="33.75">
      <c r="A39" s="76" t="s">
        <v>224</v>
      </c>
      <c r="B39" s="75"/>
      <c r="C39" s="134"/>
      <c r="D39" s="134"/>
      <c r="E39" s="135"/>
      <c r="F39" s="136"/>
      <c r="G39" s="137"/>
      <c r="H39" s="138"/>
      <c r="I39" s="138"/>
      <c r="J39" s="74"/>
      <c r="K39" s="74"/>
      <c r="L39" s="139"/>
      <c r="M39" s="140"/>
      <c r="N39" s="141"/>
      <c r="O39" s="142"/>
      <c r="P39" s="61"/>
      <c r="Q39" s="58"/>
      <c r="R39" s="58"/>
    </row>
    <row r="40" spans="1:18">
      <c r="A40" s="73" t="s">
        <v>223</v>
      </c>
      <c r="B40" s="72" t="s">
        <v>194</v>
      </c>
      <c r="C40" s="143">
        <f t="shared" ref="C40:C51" si="0">SUM(E40:K40)</f>
        <v>0</v>
      </c>
      <c r="D40" s="143"/>
      <c r="E40" s="144"/>
      <c r="F40" s="145"/>
      <c r="G40" s="146"/>
      <c r="H40" s="143"/>
      <c r="I40" s="143"/>
      <c r="J40" s="66"/>
      <c r="K40" s="66"/>
      <c r="L40" s="147"/>
      <c r="M40" s="148"/>
      <c r="N40" s="144"/>
      <c r="O40" s="146"/>
      <c r="P40" s="61"/>
      <c r="Q40" s="58"/>
      <c r="R40" s="58"/>
    </row>
    <row r="41" spans="1:18" ht="22.5">
      <c r="A41" s="68" t="s">
        <v>222</v>
      </c>
      <c r="B41" s="63" t="s">
        <v>191</v>
      </c>
      <c r="C41" s="143">
        <f t="shared" si="0"/>
        <v>4449318.47</v>
      </c>
      <c r="D41" s="143"/>
      <c r="E41" s="149">
        <f>H141-H117-H112</f>
        <v>955096.33000000007</v>
      </c>
      <c r="F41" s="150"/>
      <c r="G41" s="151"/>
      <c r="H41" s="152">
        <f>I141-I117-I112</f>
        <v>1277190.97</v>
      </c>
      <c r="I41" s="152"/>
      <c r="J41" s="71">
        <f>J141-J117-J112</f>
        <v>1000478.7000000002</v>
      </c>
      <c r="K41" s="71">
        <f>K141-K117-K112</f>
        <v>1216552.47</v>
      </c>
      <c r="L41" s="153">
        <f>L141-L117-L112</f>
        <v>4449318.47</v>
      </c>
      <c r="M41" s="154"/>
      <c r="N41" s="153">
        <f>N141-N117-N112</f>
        <v>4449318.47</v>
      </c>
      <c r="O41" s="154"/>
      <c r="P41" s="61"/>
      <c r="Q41" s="58"/>
      <c r="R41" s="58"/>
    </row>
    <row r="42" spans="1:18">
      <c r="A42" s="68" t="s">
        <v>221</v>
      </c>
      <c r="B42" s="63" t="s">
        <v>189</v>
      </c>
      <c r="C42" s="143">
        <f t="shared" si="0"/>
        <v>0</v>
      </c>
      <c r="D42" s="143"/>
      <c r="E42" s="144"/>
      <c r="F42" s="145"/>
      <c r="G42" s="146"/>
      <c r="H42" s="143"/>
      <c r="I42" s="143"/>
      <c r="J42" s="65"/>
      <c r="K42" s="65"/>
      <c r="L42" s="147"/>
      <c r="M42" s="148"/>
      <c r="N42" s="144"/>
      <c r="O42" s="146"/>
      <c r="P42" s="61"/>
      <c r="Q42" s="58"/>
      <c r="R42" s="58"/>
    </row>
    <row r="43" spans="1:18">
      <c r="A43" s="60" t="s">
        <v>220</v>
      </c>
      <c r="B43" s="69"/>
      <c r="C43" s="143">
        <f t="shared" si="0"/>
        <v>0</v>
      </c>
      <c r="D43" s="143"/>
      <c r="E43" s="144"/>
      <c r="F43" s="145"/>
      <c r="G43" s="146"/>
      <c r="H43" s="143"/>
      <c r="I43" s="143"/>
      <c r="J43" s="66"/>
      <c r="K43" s="66"/>
      <c r="L43" s="147"/>
      <c r="M43" s="148"/>
      <c r="N43" s="144"/>
      <c r="O43" s="146"/>
      <c r="P43" s="61"/>
      <c r="Q43" s="58"/>
      <c r="R43" s="58"/>
    </row>
    <row r="44" spans="1:18" ht="22.5">
      <c r="A44" s="68" t="s">
        <v>219</v>
      </c>
      <c r="B44" s="63" t="s">
        <v>186</v>
      </c>
      <c r="C44" s="143">
        <f t="shared" si="0"/>
        <v>0</v>
      </c>
      <c r="D44" s="143"/>
      <c r="E44" s="144"/>
      <c r="F44" s="145"/>
      <c r="G44" s="146"/>
      <c r="H44" s="143"/>
      <c r="I44" s="143"/>
      <c r="J44" s="66"/>
      <c r="K44" s="66"/>
      <c r="L44" s="147"/>
      <c r="M44" s="148"/>
      <c r="N44" s="144"/>
      <c r="O44" s="146"/>
      <c r="P44" s="61"/>
      <c r="Q44" s="58"/>
      <c r="R44" s="58"/>
    </row>
    <row r="45" spans="1:18">
      <c r="A45" s="68" t="s">
        <v>218</v>
      </c>
      <c r="B45" s="63" t="s">
        <v>184</v>
      </c>
      <c r="C45" s="143">
        <f t="shared" si="0"/>
        <v>0</v>
      </c>
      <c r="D45" s="143"/>
      <c r="E45" s="144"/>
      <c r="F45" s="145"/>
      <c r="G45" s="146"/>
      <c r="H45" s="143"/>
      <c r="I45" s="143"/>
      <c r="J45" s="66"/>
      <c r="K45" s="66"/>
      <c r="L45" s="147"/>
      <c r="M45" s="148"/>
      <c r="N45" s="144"/>
      <c r="O45" s="146"/>
      <c r="P45" s="61"/>
      <c r="Q45" s="58"/>
      <c r="R45" s="58"/>
    </row>
    <row r="46" spans="1:18" ht="22.5">
      <c r="A46" s="64" t="s">
        <v>217</v>
      </c>
      <c r="B46" s="63" t="s">
        <v>182</v>
      </c>
      <c r="C46" s="143">
        <f t="shared" si="0"/>
        <v>4449318.47</v>
      </c>
      <c r="D46" s="143"/>
      <c r="E46" s="144">
        <f>E41</f>
        <v>955096.33000000007</v>
      </c>
      <c r="F46" s="145"/>
      <c r="G46" s="146"/>
      <c r="H46" s="143">
        <f>H41</f>
        <v>1277190.97</v>
      </c>
      <c r="I46" s="143"/>
      <c r="J46" s="65">
        <f>J41</f>
        <v>1000478.7000000002</v>
      </c>
      <c r="K46" s="65">
        <f>K41</f>
        <v>1216552.47</v>
      </c>
      <c r="L46" s="147">
        <f>L41</f>
        <v>4449318.47</v>
      </c>
      <c r="M46" s="148"/>
      <c r="N46" s="144">
        <f>N41</f>
        <v>4449318.47</v>
      </c>
      <c r="O46" s="146"/>
      <c r="P46" s="61"/>
      <c r="Q46" s="58"/>
      <c r="R46" s="58"/>
    </row>
    <row r="47" spans="1:18">
      <c r="A47" s="70" t="s">
        <v>216</v>
      </c>
      <c r="B47" s="69"/>
      <c r="C47" s="143">
        <f t="shared" si="0"/>
        <v>0</v>
      </c>
      <c r="D47" s="143"/>
      <c r="E47" s="144"/>
      <c r="F47" s="145"/>
      <c r="G47" s="146"/>
      <c r="H47" s="143"/>
      <c r="I47" s="143"/>
      <c r="J47" s="66"/>
      <c r="K47" s="66"/>
      <c r="L47" s="147"/>
      <c r="M47" s="148"/>
      <c r="N47" s="144"/>
      <c r="O47" s="146"/>
      <c r="P47" s="61"/>
      <c r="Q47" s="58"/>
      <c r="R47" s="58"/>
    </row>
    <row r="48" spans="1:18">
      <c r="A48" s="68" t="s">
        <v>216</v>
      </c>
      <c r="B48" s="63" t="s">
        <v>181</v>
      </c>
      <c r="C48" s="143">
        <f t="shared" si="0"/>
        <v>399000</v>
      </c>
      <c r="D48" s="143"/>
      <c r="E48" s="144">
        <f>H112+H117</f>
        <v>133000</v>
      </c>
      <c r="F48" s="145"/>
      <c r="G48" s="146"/>
      <c r="H48" s="155">
        <f>I112+I117</f>
        <v>133000</v>
      </c>
      <c r="I48" s="155"/>
      <c r="J48" s="66">
        <f>J112+J117</f>
        <v>133000</v>
      </c>
      <c r="K48" s="66">
        <f>K112+K117</f>
        <v>0</v>
      </c>
      <c r="L48" s="147">
        <f>L112+L117</f>
        <v>399000</v>
      </c>
      <c r="M48" s="148"/>
      <c r="N48" s="144">
        <f>N112+N117</f>
        <v>399000</v>
      </c>
      <c r="O48" s="146"/>
      <c r="P48" s="61"/>
      <c r="Q48" s="58"/>
      <c r="R48" s="58"/>
    </row>
    <row r="49" spans="1:18">
      <c r="A49" s="68" t="s">
        <v>215</v>
      </c>
      <c r="B49" s="63" t="s">
        <v>179</v>
      </c>
      <c r="C49" s="143">
        <f t="shared" si="0"/>
        <v>0</v>
      </c>
      <c r="D49" s="143"/>
      <c r="E49" s="144"/>
      <c r="F49" s="145"/>
      <c r="G49" s="146"/>
      <c r="H49" s="152"/>
      <c r="I49" s="152"/>
      <c r="J49" s="67"/>
      <c r="K49" s="66"/>
      <c r="L49" s="147"/>
      <c r="M49" s="148"/>
      <c r="N49" s="144"/>
      <c r="O49" s="146"/>
      <c r="P49" s="61"/>
      <c r="Q49" s="58"/>
      <c r="R49" s="58"/>
    </row>
    <row r="50" spans="1:18" ht="22.5">
      <c r="A50" s="64" t="s">
        <v>214</v>
      </c>
      <c r="B50" s="63" t="s">
        <v>176</v>
      </c>
      <c r="C50" s="143">
        <f t="shared" si="0"/>
        <v>399000</v>
      </c>
      <c r="D50" s="143"/>
      <c r="E50" s="144">
        <f>E48</f>
        <v>133000</v>
      </c>
      <c r="F50" s="145"/>
      <c r="G50" s="146"/>
      <c r="H50" s="155">
        <f>H48</f>
        <v>133000</v>
      </c>
      <c r="I50" s="155"/>
      <c r="J50" s="65">
        <f>J48</f>
        <v>133000</v>
      </c>
      <c r="K50" s="65">
        <f>K48</f>
        <v>0</v>
      </c>
      <c r="L50" s="147">
        <f>L48</f>
        <v>399000</v>
      </c>
      <c r="M50" s="148"/>
      <c r="N50" s="144">
        <f>N48</f>
        <v>399000</v>
      </c>
      <c r="O50" s="146"/>
      <c r="P50" s="61"/>
      <c r="Q50" s="58"/>
      <c r="R50" s="58"/>
    </row>
    <row r="51" spans="1:18">
      <c r="A51" s="64" t="s">
        <v>213</v>
      </c>
      <c r="B51" s="63" t="s">
        <v>173</v>
      </c>
      <c r="C51" s="143">
        <f t="shared" si="0"/>
        <v>4848318.47</v>
      </c>
      <c r="D51" s="143"/>
      <c r="E51" s="156">
        <f>H141</f>
        <v>1088096.33</v>
      </c>
      <c r="F51" s="157"/>
      <c r="G51" s="158"/>
      <c r="H51" s="159">
        <f>I141</f>
        <v>1410190.97</v>
      </c>
      <c r="I51" s="159"/>
      <c r="J51" s="62">
        <f>J141</f>
        <v>1133478.7000000002</v>
      </c>
      <c r="K51" s="62">
        <f>K141</f>
        <v>1216552.47</v>
      </c>
      <c r="L51" s="160">
        <f>L141</f>
        <v>4848318.47</v>
      </c>
      <c r="M51" s="161"/>
      <c r="N51" s="160">
        <f>N141</f>
        <v>4848318.47</v>
      </c>
      <c r="O51" s="161"/>
      <c r="P51" s="61"/>
      <c r="Q51" s="58"/>
      <c r="R51" s="58"/>
    </row>
    <row r="52" spans="1:18">
      <c r="A52" s="106" t="s">
        <v>212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1:18">
      <c r="A53" s="60"/>
      <c r="B53" s="58"/>
      <c r="C53" s="58"/>
      <c r="D53" s="58"/>
      <c r="E53" s="58"/>
      <c r="F53" s="58"/>
      <c r="G53" s="58"/>
      <c r="H53" s="58"/>
      <c r="I53" s="58"/>
      <c r="J53" s="59"/>
      <c r="K53" s="58"/>
      <c r="L53" s="58"/>
      <c r="M53" s="58"/>
      <c r="N53" s="58"/>
      <c r="O53" s="58"/>
      <c r="P53" s="58"/>
    </row>
    <row r="54" spans="1:18" ht="21.75" customHeight="1">
      <c r="A54" s="162" t="s">
        <v>211</v>
      </c>
      <c r="B54" s="57"/>
      <c r="C54" s="165" t="s">
        <v>210</v>
      </c>
      <c r="D54" s="166"/>
      <c r="E54" s="166"/>
      <c r="F54" s="167"/>
      <c r="G54" s="168" t="s">
        <v>209</v>
      </c>
      <c r="H54" s="169"/>
      <c r="I54" s="169"/>
      <c r="J54" s="169"/>
      <c r="K54" s="170"/>
      <c r="L54" s="113" t="s">
        <v>208</v>
      </c>
      <c r="M54" s="113"/>
      <c r="N54" s="113"/>
      <c r="O54" s="113"/>
    </row>
    <row r="55" spans="1:18">
      <c r="A55" s="163"/>
      <c r="B55" s="54" t="s">
        <v>207</v>
      </c>
      <c r="C55" s="56" t="s">
        <v>206</v>
      </c>
      <c r="D55" s="56" t="s">
        <v>205</v>
      </c>
      <c r="E55" s="56" t="s">
        <v>204</v>
      </c>
      <c r="F55" s="56" t="s">
        <v>203</v>
      </c>
      <c r="G55" s="122" t="s">
        <v>202</v>
      </c>
      <c r="H55" s="168" t="s">
        <v>201</v>
      </c>
      <c r="I55" s="169"/>
      <c r="J55" s="169"/>
      <c r="K55" s="169"/>
      <c r="L55" s="114">
        <v>2015</v>
      </c>
      <c r="M55" s="114"/>
      <c r="N55" s="121">
        <v>2016</v>
      </c>
      <c r="O55" s="122"/>
    </row>
    <row r="56" spans="1:18">
      <c r="A56" s="163"/>
      <c r="B56" s="54" t="s">
        <v>200</v>
      </c>
      <c r="C56" s="55"/>
      <c r="D56" s="55"/>
      <c r="E56" s="55"/>
      <c r="F56" s="55"/>
      <c r="G56" s="124"/>
      <c r="H56" s="171" t="s">
        <v>199</v>
      </c>
      <c r="I56" s="171" t="s">
        <v>198</v>
      </c>
      <c r="J56" s="171" t="s">
        <v>197</v>
      </c>
      <c r="K56" s="171" t="s">
        <v>196</v>
      </c>
      <c r="L56" s="114"/>
      <c r="M56" s="114"/>
      <c r="N56" s="123"/>
      <c r="O56" s="124"/>
    </row>
    <row r="57" spans="1:18">
      <c r="A57" s="163"/>
      <c r="B57" s="54"/>
      <c r="C57" s="53"/>
      <c r="D57" s="53"/>
      <c r="E57" s="53"/>
      <c r="F57" s="53"/>
      <c r="G57" s="124"/>
      <c r="H57" s="172"/>
      <c r="I57" s="172"/>
      <c r="J57" s="172"/>
      <c r="K57" s="172"/>
      <c r="L57" s="114"/>
      <c r="M57" s="114"/>
      <c r="N57" s="123"/>
      <c r="O57" s="124"/>
    </row>
    <row r="58" spans="1:18">
      <c r="A58" s="164"/>
      <c r="B58" s="52"/>
      <c r="C58" s="51"/>
      <c r="D58" s="51"/>
      <c r="E58" s="51"/>
      <c r="F58" s="51"/>
      <c r="G58" s="126"/>
      <c r="H58" s="173"/>
      <c r="I58" s="173"/>
      <c r="J58" s="173"/>
      <c r="K58" s="173"/>
      <c r="L58" s="114"/>
      <c r="M58" s="114"/>
      <c r="N58" s="125"/>
      <c r="O58" s="126"/>
    </row>
    <row r="59" spans="1:18">
      <c r="A59" s="11" t="s">
        <v>195</v>
      </c>
      <c r="B59" s="50" t="s">
        <v>194</v>
      </c>
      <c r="C59" s="49" t="s">
        <v>193</v>
      </c>
      <c r="D59" s="49"/>
      <c r="E59" s="49"/>
      <c r="F59" s="49"/>
      <c r="G59" s="48"/>
      <c r="H59" s="47"/>
      <c r="I59" s="47"/>
      <c r="J59" s="47"/>
      <c r="K59" s="47"/>
      <c r="L59" s="174"/>
      <c r="M59" s="175"/>
      <c r="N59" s="174"/>
      <c r="O59" s="175"/>
    </row>
    <row r="60" spans="1:18">
      <c r="A60" s="11" t="s">
        <v>192</v>
      </c>
      <c r="B60" s="50" t="s">
        <v>191</v>
      </c>
      <c r="C60" s="49" t="s">
        <v>44</v>
      </c>
      <c r="D60" s="49"/>
      <c r="E60" s="49"/>
      <c r="F60" s="49"/>
      <c r="G60" s="48"/>
      <c r="H60" s="47"/>
      <c r="I60" s="47"/>
      <c r="J60" s="47"/>
      <c r="K60" s="47"/>
      <c r="L60" s="46"/>
      <c r="M60" s="45"/>
      <c r="N60" s="46"/>
      <c r="O60" s="45"/>
    </row>
    <row r="61" spans="1:18" ht="67.5">
      <c r="A61" s="11" t="s">
        <v>190</v>
      </c>
      <c r="B61" s="50" t="s">
        <v>189</v>
      </c>
      <c r="C61" s="49" t="s">
        <v>44</v>
      </c>
      <c r="D61" s="49" t="s">
        <v>188</v>
      </c>
      <c r="E61" s="49"/>
      <c r="F61" s="49"/>
      <c r="G61" s="48"/>
      <c r="H61" s="47"/>
      <c r="I61" s="47"/>
      <c r="J61" s="47"/>
      <c r="K61" s="47"/>
      <c r="L61" s="46"/>
      <c r="M61" s="45"/>
      <c r="N61" s="46"/>
      <c r="O61" s="45"/>
    </row>
    <row r="62" spans="1:18" ht="22.5">
      <c r="A62" s="11" t="s">
        <v>187</v>
      </c>
      <c r="B62" s="50" t="s">
        <v>186</v>
      </c>
      <c r="C62" s="49" t="s">
        <v>44</v>
      </c>
      <c r="D62" s="49" t="s">
        <v>100</v>
      </c>
      <c r="E62" s="49" t="s">
        <v>185</v>
      </c>
      <c r="F62" s="49"/>
      <c r="G62" s="48"/>
      <c r="H62" s="47"/>
      <c r="I62" s="47"/>
      <c r="J62" s="47"/>
      <c r="K62" s="47"/>
      <c r="L62" s="46"/>
      <c r="M62" s="45"/>
      <c r="N62" s="46"/>
      <c r="O62" s="45"/>
    </row>
    <row r="63" spans="1:18">
      <c r="A63" s="11" t="s">
        <v>52</v>
      </c>
      <c r="B63" s="5" t="s">
        <v>184</v>
      </c>
      <c r="C63" s="5" t="s">
        <v>44</v>
      </c>
      <c r="D63" s="5" t="s">
        <v>100</v>
      </c>
      <c r="E63" s="5" t="s">
        <v>183</v>
      </c>
      <c r="F63" s="5" t="s">
        <v>50</v>
      </c>
      <c r="G63" s="7">
        <f>H63+I63+J63+K63</f>
        <v>1467226.35</v>
      </c>
      <c r="H63" s="24">
        <f>SUM(H64:H68)</f>
        <v>296832.34999999998</v>
      </c>
      <c r="I63" s="24">
        <f>SUM(I64:I68)</f>
        <v>436994</v>
      </c>
      <c r="J63" s="24">
        <f>SUM(J64:J68)</f>
        <v>334384</v>
      </c>
      <c r="K63" s="44">
        <f>SUM(K64:K68)</f>
        <v>399016</v>
      </c>
      <c r="L63" s="176">
        <f t="shared" ref="L63:L97" si="1">G63</f>
        <v>1467226.35</v>
      </c>
      <c r="M63" s="177"/>
      <c r="N63" s="176">
        <f t="shared" ref="N63:N97" si="2">L63</f>
        <v>1467226.35</v>
      </c>
      <c r="O63" s="177"/>
    </row>
    <row r="64" spans="1:18">
      <c r="A64" s="11" t="s">
        <v>49</v>
      </c>
      <c r="B64" s="5" t="s">
        <v>182</v>
      </c>
      <c r="C64" s="5" t="s">
        <v>44</v>
      </c>
      <c r="D64" s="5" t="s">
        <v>100</v>
      </c>
      <c r="E64" s="5" t="s">
        <v>42</v>
      </c>
      <c r="F64" s="5" t="s">
        <v>47</v>
      </c>
      <c r="G64" s="17">
        <v>1124153</v>
      </c>
      <c r="H64" s="16">
        <v>236430</v>
      </c>
      <c r="I64" s="16">
        <v>334942</v>
      </c>
      <c r="J64" s="16">
        <v>256132</v>
      </c>
      <c r="K64" s="16">
        <v>296649</v>
      </c>
      <c r="L64" s="149">
        <f t="shared" si="1"/>
        <v>1124153</v>
      </c>
      <c r="M64" s="151"/>
      <c r="N64" s="149">
        <f t="shared" si="2"/>
        <v>1124153</v>
      </c>
      <c r="O64" s="151"/>
    </row>
    <row r="65" spans="1:15" ht="45">
      <c r="A65" s="11" t="s">
        <v>30</v>
      </c>
      <c r="B65" s="5" t="s">
        <v>181</v>
      </c>
      <c r="C65" s="5" t="s">
        <v>44</v>
      </c>
      <c r="D65" s="5" t="s">
        <v>100</v>
      </c>
      <c r="E65" s="5" t="s">
        <v>175</v>
      </c>
      <c r="F65" s="5" t="s">
        <v>180</v>
      </c>
      <c r="G65" s="7">
        <f>H65+I65+J65+K65</f>
        <v>0</v>
      </c>
      <c r="H65" s="37"/>
      <c r="I65" s="37"/>
      <c r="J65" s="37"/>
      <c r="K65" s="37"/>
      <c r="L65" s="149">
        <f t="shared" si="1"/>
        <v>0</v>
      </c>
      <c r="M65" s="151"/>
      <c r="N65" s="149">
        <f t="shared" si="2"/>
        <v>0</v>
      </c>
      <c r="O65" s="151"/>
    </row>
    <row r="66" spans="1:15">
      <c r="A66" s="11" t="s">
        <v>177</v>
      </c>
      <c r="B66" s="5" t="s">
        <v>179</v>
      </c>
      <c r="C66" s="5" t="s">
        <v>44</v>
      </c>
      <c r="D66" s="5" t="s">
        <v>100</v>
      </c>
      <c r="E66" s="5" t="s">
        <v>175</v>
      </c>
      <c r="F66" s="5" t="s">
        <v>178</v>
      </c>
      <c r="G66" s="17">
        <v>3600</v>
      </c>
      <c r="H66" s="16">
        <v>900</v>
      </c>
      <c r="I66" s="16">
        <v>900</v>
      </c>
      <c r="J66" s="16">
        <v>900</v>
      </c>
      <c r="K66" s="16">
        <v>900</v>
      </c>
      <c r="L66" s="149">
        <f t="shared" si="1"/>
        <v>3600</v>
      </c>
      <c r="M66" s="151"/>
      <c r="N66" s="149">
        <f t="shared" si="2"/>
        <v>3600</v>
      </c>
      <c r="O66" s="151"/>
    </row>
    <row r="67" spans="1:15">
      <c r="A67" s="11" t="s">
        <v>177</v>
      </c>
      <c r="B67" s="5" t="s">
        <v>176</v>
      </c>
      <c r="C67" s="5" t="s">
        <v>44</v>
      </c>
      <c r="D67" s="5" t="s">
        <v>100</v>
      </c>
      <c r="E67" s="5" t="s">
        <v>175</v>
      </c>
      <c r="F67" s="5" t="s">
        <v>174</v>
      </c>
      <c r="G67" s="7">
        <f>H67+I67+J67+K67</f>
        <v>0</v>
      </c>
      <c r="H67" s="37"/>
      <c r="I67" s="37"/>
      <c r="J67" s="37"/>
      <c r="K67" s="37"/>
      <c r="L67" s="149">
        <f t="shared" si="1"/>
        <v>0</v>
      </c>
      <c r="M67" s="151"/>
      <c r="N67" s="149">
        <f t="shared" si="2"/>
        <v>0</v>
      </c>
      <c r="O67" s="151"/>
    </row>
    <row r="68" spans="1:15">
      <c r="A68" s="11" t="s">
        <v>46</v>
      </c>
      <c r="B68" s="5" t="s">
        <v>173</v>
      </c>
      <c r="C68" s="5" t="s">
        <v>44</v>
      </c>
      <c r="D68" s="5" t="s">
        <v>100</v>
      </c>
      <c r="E68" s="5" t="s">
        <v>42</v>
      </c>
      <c r="F68" s="5" t="s">
        <v>41</v>
      </c>
      <c r="G68" s="17">
        <v>339473.35</v>
      </c>
      <c r="H68" s="16">
        <v>59502.35</v>
      </c>
      <c r="I68" s="16">
        <v>101152</v>
      </c>
      <c r="J68" s="16">
        <v>77352</v>
      </c>
      <c r="K68" s="16">
        <v>101467</v>
      </c>
      <c r="L68" s="149">
        <f t="shared" si="1"/>
        <v>339473.35</v>
      </c>
      <c r="M68" s="151"/>
      <c r="N68" s="149">
        <f t="shared" si="2"/>
        <v>339473.35</v>
      </c>
      <c r="O68" s="151"/>
    </row>
    <row r="69" spans="1:15">
      <c r="A69" s="11" t="s">
        <v>172</v>
      </c>
      <c r="B69" s="5" t="s">
        <v>171</v>
      </c>
      <c r="C69" s="5" t="s">
        <v>44</v>
      </c>
      <c r="D69" s="5" t="s">
        <v>100</v>
      </c>
      <c r="E69" s="5" t="s">
        <v>170</v>
      </c>
      <c r="F69" s="5" t="s">
        <v>169</v>
      </c>
      <c r="G69" s="7">
        <f>H69+I69+J69+K69</f>
        <v>270082.21999999997</v>
      </c>
      <c r="H69" s="24">
        <f>SUM(H70:H80)</f>
        <v>88394</v>
      </c>
      <c r="I69" s="24">
        <f>SUM(I70:I80)</f>
        <v>71393</v>
      </c>
      <c r="J69" s="24">
        <f>SUM(J70:J80)</f>
        <v>45081.72</v>
      </c>
      <c r="K69" s="24">
        <f>SUM(K70:K80)</f>
        <v>65213.499999999985</v>
      </c>
      <c r="L69" s="176">
        <f t="shared" si="1"/>
        <v>270082.21999999997</v>
      </c>
      <c r="M69" s="177"/>
      <c r="N69" s="176">
        <f t="shared" si="2"/>
        <v>270082.21999999997</v>
      </c>
      <c r="O69" s="177"/>
    </row>
    <row r="70" spans="1:15">
      <c r="A70" s="11" t="s">
        <v>168</v>
      </c>
      <c r="B70" s="5" t="s">
        <v>167</v>
      </c>
      <c r="C70" s="5" t="s">
        <v>44</v>
      </c>
      <c r="D70" s="5" t="s">
        <v>100</v>
      </c>
      <c r="E70" s="5" t="s">
        <v>56</v>
      </c>
      <c r="F70" s="5" t="s">
        <v>166</v>
      </c>
      <c r="G70" s="17">
        <v>36606.44</v>
      </c>
      <c r="H70" s="16">
        <v>12500</v>
      </c>
      <c r="I70" s="16">
        <v>12500</v>
      </c>
      <c r="J70" s="16">
        <v>11606.44</v>
      </c>
      <c r="K70" s="16">
        <f>G70-H70-I70-J70</f>
        <v>0</v>
      </c>
      <c r="L70" s="149">
        <f t="shared" si="1"/>
        <v>36606.44</v>
      </c>
      <c r="M70" s="151"/>
      <c r="N70" s="149">
        <f t="shared" si="2"/>
        <v>36606.44</v>
      </c>
      <c r="O70" s="151"/>
    </row>
    <row r="71" spans="1:15">
      <c r="A71" s="11" t="s">
        <v>165</v>
      </c>
      <c r="B71" s="5" t="s">
        <v>164</v>
      </c>
      <c r="C71" s="5" t="s">
        <v>44</v>
      </c>
      <c r="D71" s="5" t="s">
        <v>100</v>
      </c>
      <c r="E71" s="5" t="s">
        <v>56</v>
      </c>
      <c r="F71" s="5" t="s">
        <v>163</v>
      </c>
      <c r="G71" s="7">
        <f>H71+I71+J71+K71</f>
        <v>0</v>
      </c>
      <c r="H71" s="37"/>
      <c r="I71" s="37"/>
      <c r="J71" s="37"/>
      <c r="K71" s="37"/>
      <c r="L71" s="149">
        <f t="shared" si="1"/>
        <v>0</v>
      </c>
      <c r="M71" s="151"/>
      <c r="N71" s="149">
        <f t="shared" si="2"/>
        <v>0</v>
      </c>
      <c r="O71" s="151"/>
    </row>
    <row r="72" spans="1:15">
      <c r="A72" s="11" t="s">
        <v>162</v>
      </c>
      <c r="B72" s="5" t="s">
        <v>161</v>
      </c>
      <c r="C72" s="5" t="s">
        <v>44</v>
      </c>
      <c r="D72" s="5" t="s">
        <v>100</v>
      </c>
      <c r="E72" s="5" t="s">
        <v>56</v>
      </c>
      <c r="F72" s="5" t="s">
        <v>160</v>
      </c>
      <c r="G72" s="7">
        <f>H72+I72+J72+K72</f>
        <v>0</v>
      </c>
      <c r="H72" s="24"/>
      <c r="I72" s="24"/>
      <c r="J72" s="24"/>
      <c r="K72" s="24"/>
      <c r="L72" s="149">
        <f t="shared" si="1"/>
        <v>0</v>
      </c>
      <c r="M72" s="151"/>
      <c r="N72" s="149">
        <f t="shared" si="2"/>
        <v>0</v>
      </c>
      <c r="O72" s="151"/>
    </row>
    <row r="73" spans="1:15">
      <c r="A73" s="11" t="s">
        <v>159</v>
      </c>
      <c r="B73" s="5" t="s">
        <v>158</v>
      </c>
      <c r="C73" s="5" t="s">
        <v>44</v>
      </c>
      <c r="D73" s="5" t="s">
        <v>100</v>
      </c>
      <c r="E73" s="5" t="s">
        <v>56</v>
      </c>
      <c r="F73" s="5" t="s">
        <v>157</v>
      </c>
      <c r="G73" s="17">
        <v>0</v>
      </c>
      <c r="H73" s="16">
        <f>G73*0.4</f>
        <v>0</v>
      </c>
      <c r="I73" s="16">
        <f>G73*0.25</f>
        <v>0</v>
      </c>
      <c r="J73" s="16">
        <f>G73*0.05</f>
        <v>0</v>
      </c>
      <c r="K73" s="16">
        <f>G73-H73-I73-J73</f>
        <v>0</v>
      </c>
      <c r="L73" s="149">
        <f t="shared" si="1"/>
        <v>0</v>
      </c>
      <c r="M73" s="151"/>
      <c r="N73" s="149">
        <f t="shared" si="2"/>
        <v>0</v>
      </c>
      <c r="O73" s="151"/>
    </row>
    <row r="74" spans="1:15">
      <c r="A74" s="11" t="s">
        <v>156</v>
      </c>
      <c r="B74" s="5" t="s">
        <v>155</v>
      </c>
      <c r="C74" s="5" t="s">
        <v>44</v>
      </c>
      <c r="D74" s="5" t="s">
        <v>100</v>
      </c>
      <c r="E74" s="5" t="s">
        <v>56</v>
      </c>
      <c r="F74" s="5" t="s">
        <v>154</v>
      </c>
      <c r="G74" s="17">
        <v>77542.149999999994</v>
      </c>
      <c r="H74" s="16">
        <v>28000</v>
      </c>
      <c r="I74" s="16">
        <v>20000</v>
      </c>
      <c r="J74" s="16">
        <v>4000</v>
      </c>
      <c r="K74" s="16">
        <f>G74-H74-I74-J74</f>
        <v>25542.149999999994</v>
      </c>
      <c r="L74" s="149">
        <f t="shared" si="1"/>
        <v>77542.149999999994</v>
      </c>
      <c r="M74" s="151"/>
      <c r="N74" s="149">
        <f t="shared" si="2"/>
        <v>77542.149999999994</v>
      </c>
      <c r="O74" s="151"/>
    </row>
    <row r="75" spans="1:15">
      <c r="A75" s="11" t="s">
        <v>153</v>
      </c>
      <c r="B75" s="5" t="s">
        <v>152</v>
      </c>
      <c r="C75" s="5" t="s">
        <v>44</v>
      </c>
      <c r="D75" s="5" t="s">
        <v>100</v>
      </c>
      <c r="E75" s="5" t="s">
        <v>56</v>
      </c>
      <c r="F75" s="5" t="s">
        <v>151</v>
      </c>
      <c r="G75" s="17">
        <v>103779.15</v>
      </c>
      <c r="H75" s="16">
        <v>33000</v>
      </c>
      <c r="I75" s="16">
        <v>24000</v>
      </c>
      <c r="J75" s="16">
        <v>18000</v>
      </c>
      <c r="K75" s="16">
        <f>G75-H75-I75-J75</f>
        <v>28779.149999999994</v>
      </c>
      <c r="L75" s="149">
        <f t="shared" si="1"/>
        <v>103779.15</v>
      </c>
      <c r="M75" s="151"/>
      <c r="N75" s="149">
        <f t="shared" si="2"/>
        <v>103779.15</v>
      </c>
      <c r="O75" s="151"/>
    </row>
    <row r="76" spans="1:15" ht="22.5">
      <c r="A76" s="11" t="s">
        <v>150</v>
      </c>
      <c r="B76" s="5" t="s">
        <v>149</v>
      </c>
      <c r="C76" s="5" t="s">
        <v>44</v>
      </c>
      <c r="D76" s="5" t="s">
        <v>100</v>
      </c>
      <c r="E76" s="5" t="s">
        <v>56</v>
      </c>
      <c r="F76" s="5" t="s">
        <v>148</v>
      </c>
      <c r="G76" s="17">
        <v>43573.2</v>
      </c>
      <c r="H76" s="16">
        <v>10894</v>
      </c>
      <c r="I76" s="16">
        <v>10893</v>
      </c>
      <c r="J76" s="16">
        <v>10894</v>
      </c>
      <c r="K76" s="16">
        <f>G76-H76-I76-J76</f>
        <v>10892.199999999997</v>
      </c>
      <c r="L76" s="149">
        <f t="shared" si="1"/>
        <v>43573.2</v>
      </c>
      <c r="M76" s="151"/>
      <c r="N76" s="149">
        <f t="shared" si="2"/>
        <v>43573.2</v>
      </c>
      <c r="O76" s="151"/>
    </row>
    <row r="77" spans="1:15">
      <c r="A77" s="11" t="s">
        <v>147</v>
      </c>
      <c r="B77" s="5" t="s">
        <v>146</v>
      </c>
      <c r="C77" s="5" t="s">
        <v>44</v>
      </c>
      <c r="D77" s="5" t="s">
        <v>100</v>
      </c>
      <c r="E77" s="5" t="s">
        <v>56</v>
      </c>
      <c r="F77" s="5" t="s">
        <v>145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49">
        <f t="shared" si="1"/>
        <v>0</v>
      </c>
      <c r="M77" s="151"/>
      <c r="N77" s="149">
        <f t="shared" si="2"/>
        <v>0</v>
      </c>
      <c r="O77" s="151"/>
    </row>
    <row r="78" spans="1:15" ht="22.5">
      <c r="A78" s="11" t="s">
        <v>144</v>
      </c>
      <c r="B78" s="5" t="s">
        <v>143</v>
      </c>
      <c r="C78" s="5" t="s">
        <v>44</v>
      </c>
      <c r="D78" s="5" t="s">
        <v>100</v>
      </c>
      <c r="E78" s="5" t="s">
        <v>56</v>
      </c>
      <c r="F78" s="5" t="s">
        <v>142</v>
      </c>
      <c r="G78" s="7">
        <f>H78+I78+J78+K78</f>
        <v>0</v>
      </c>
      <c r="H78" s="37"/>
      <c r="I78" s="37"/>
      <c r="J78" s="37"/>
      <c r="K78" s="37"/>
      <c r="L78" s="149">
        <f t="shared" si="1"/>
        <v>0</v>
      </c>
      <c r="M78" s="151"/>
      <c r="N78" s="149">
        <f t="shared" si="2"/>
        <v>0</v>
      </c>
      <c r="O78" s="151"/>
    </row>
    <row r="79" spans="1:15">
      <c r="A79" s="11" t="s">
        <v>141</v>
      </c>
      <c r="B79" s="5" t="s">
        <v>140</v>
      </c>
      <c r="C79" s="5" t="s">
        <v>44</v>
      </c>
      <c r="D79" s="5" t="s">
        <v>100</v>
      </c>
      <c r="E79" s="5" t="s">
        <v>56</v>
      </c>
      <c r="F79" s="5" t="s">
        <v>139</v>
      </c>
      <c r="G79" s="17">
        <v>8581.2800000000007</v>
      </c>
      <c r="H79" s="16">
        <v>4000</v>
      </c>
      <c r="I79" s="16">
        <v>4000</v>
      </c>
      <c r="J79" s="16">
        <v>581.28</v>
      </c>
      <c r="K79" s="37"/>
      <c r="L79" s="149">
        <f t="shared" si="1"/>
        <v>8581.2800000000007</v>
      </c>
      <c r="M79" s="151"/>
      <c r="N79" s="149">
        <f t="shared" si="2"/>
        <v>8581.2800000000007</v>
      </c>
      <c r="O79" s="151"/>
    </row>
    <row r="80" spans="1:15">
      <c r="A80" s="11" t="s">
        <v>16</v>
      </c>
      <c r="B80" s="5" t="s">
        <v>138</v>
      </c>
      <c r="C80" s="5" t="s">
        <v>44</v>
      </c>
      <c r="D80" s="5" t="s">
        <v>100</v>
      </c>
      <c r="E80" s="5" t="s">
        <v>56</v>
      </c>
      <c r="F80" s="5" t="s">
        <v>94</v>
      </c>
      <c r="G80" s="7">
        <f t="shared" ref="G80:G86" si="3">H80+I80+J80+K80</f>
        <v>0</v>
      </c>
      <c r="H80" s="24">
        <f>SUM(H81:H81)</f>
        <v>0</v>
      </c>
      <c r="I80" s="24">
        <f>SUM(I81:I81)</f>
        <v>0</v>
      </c>
      <c r="J80" s="24">
        <f>SUM(J81:J81)</f>
        <v>0</v>
      </c>
      <c r="K80" s="24">
        <f>SUM(K81)</f>
        <v>0</v>
      </c>
      <c r="L80" s="176">
        <f t="shared" si="1"/>
        <v>0</v>
      </c>
      <c r="M80" s="177"/>
      <c r="N80" s="176">
        <f t="shared" si="2"/>
        <v>0</v>
      </c>
      <c r="O80" s="177"/>
    </row>
    <row r="81" spans="1:15">
      <c r="A81" s="11" t="s">
        <v>16</v>
      </c>
      <c r="B81" s="5" t="s">
        <v>137</v>
      </c>
      <c r="C81" s="5" t="s">
        <v>44</v>
      </c>
      <c r="D81" s="5" t="s">
        <v>100</v>
      </c>
      <c r="E81" s="5" t="s">
        <v>56</v>
      </c>
      <c r="F81" s="5" t="s">
        <v>91</v>
      </c>
      <c r="G81" s="7">
        <f t="shared" si="3"/>
        <v>0</v>
      </c>
      <c r="H81" s="37"/>
      <c r="I81" s="37"/>
      <c r="J81" s="37"/>
      <c r="K81" s="37"/>
      <c r="L81" s="149">
        <f t="shared" si="1"/>
        <v>0</v>
      </c>
      <c r="M81" s="151"/>
      <c r="N81" s="149">
        <f t="shared" si="2"/>
        <v>0</v>
      </c>
      <c r="O81" s="151"/>
    </row>
    <row r="82" spans="1:15">
      <c r="A82" s="11" t="s">
        <v>136</v>
      </c>
      <c r="B82" s="5" t="s">
        <v>135</v>
      </c>
      <c r="C82" s="5" t="s">
        <v>44</v>
      </c>
      <c r="D82" s="5" t="s">
        <v>100</v>
      </c>
      <c r="E82" s="5" t="s">
        <v>11</v>
      </c>
      <c r="F82" s="5" t="s">
        <v>134</v>
      </c>
      <c r="G82" s="7">
        <f t="shared" si="3"/>
        <v>0</v>
      </c>
      <c r="H82" s="24">
        <f>SUM(H83:H84)</f>
        <v>0</v>
      </c>
      <c r="I82" s="24">
        <f>SUM(I83:I84)</f>
        <v>0</v>
      </c>
      <c r="J82" s="24">
        <f>SUM(J83:J84)</f>
        <v>0</v>
      </c>
      <c r="K82" s="24">
        <f>SUM(K83:K84)</f>
        <v>0</v>
      </c>
      <c r="L82" s="176">
        <f t="shared" si="1"/>
        <v>0</v>
      </c>
      <c r="M82" s="177"/>
      <c r="N82" s="176">
        <f t="shared" si="2"/>
        <v>0</v>
      </c>
      <c r="O82" s="177"/>
    </row>
    <row r="83" spans="1:15">
      <c r="A83" s="11" t="s">
        <v>15</v>
      </c>
      <c r="B83" s="5" t="s">
        <v>133</v>
      </c>
      <c r="C83" s="5" t="s">
        <v>44</v>
      </c>
      <c r="D83" s="5" t="s">
        <v>100</v>
      </c>
      <c r="E83" s="5" t="s">
        <v>11</v>
      </c>
      <c r="F83" s="5" t="s">
        <v>10</v>
      </c>
      <c r="G83" s="7">
        <f t="shared" si="3"/>
        <v>0</v>
      </c>
      <c r="H83" s="37"/>
      <c r="I83" s="37"/>
      <c r="J83" s="37"/>
      <c r="K83" s="37"/>
      <c r="L83" s="149">
        <f t="shared" si="1"/>
        <v>0</v>
      </c>
      <c r="M83" s="151"/>
      <c r="N83" s="149">
        <f t="shared" si="2"/>
        <v>0</v>
      </c>
      <c r="O83" s="151"/>
    </row>
    <row r="84" spans="1:15" ht="33.75">
      <c r="A84" s="11" t="s">
        <v>27</v>
      </c>
      <c r="B84" s="5" t="s">
        <v>132</v>
      </c>
      <c r="C84" s="5" t="s">
        <v>44</v>
      </c>
      <c r="D84" s="5" t="s">
        <v>100</v>
      </c>
      <c r="E84" s="5" t="s">
        <v>11</v>
      </c>
      <c r="F84" s="5" t="s">
        <v>25</v>
      </c>
      <c r="G84" s="7">
        <f t="shared" si="3"/>
        <v>0</v>
      </c>
      <c r="H84" s="37"/>
      <c r="I84" s="37"/>
      <c r="J84" s="37"/>
      <c r="K84" s="37"/>
      <c r="L84" s="149">
        <f t="shared" si="1"/>
        <v>0</v>
      </c>
      <c r="M84" s="151"/>
      <c r="N84" s="149">
        <f t="shared" si="2"/>
        <v>0</v>
      </c>
      <c r="O84" s="151"/>
    </row>
    <row r="85" spans="1:15">
      <c r="A85" s="11" t="s">
        <v>59</v>
      </c>
      <c r="B85" s="5" t="s">
        <v>131</v>
      </c>
      <c r="C85" s="5" t="s">
        <v>44</v>
      </c>
      <c r="D85" s="5" t="s">
        <v>100</v>
      </c>
      <c r="E85" s="5" t="s">
        <v>130</v>
      </c>
      <c r="F85" s="5" t="s">
        <v>129</v>
      </c>
      <c r="G85" s="7">
        <f t="shared" si="3"/>
        <v>40548.62000000001</v>
      </c>
      <c r="H85" s="24">
        <f>SUM(H86:H89)</f>
        <v>10137.160000000002</v>
      </c>
      <c r="I85" s="24">
        <f>SUM(I86:I89)</f>
        <v>10137.150000000001</v>
      </c>
      <c r="J85" s="24">
        <f>SUM(J86:J89)</f>
        <v>10137.160000000002</v>
      </c>
      <c r="K85" s="24">
        <f>SUM(K86:K89)</f>
        <v>10137.150000000001</v>
      </c>
      <c r="L85" s="176">
        <f t="shared" si="1"/>
        <v>40548.62000000001</v>
      </c>
      <c r="M85" s="177"/>
      <c r="N85" s="176">
        <f t="shared" si="2"/>
        <v>40548.62000000001</v>
      </c>
      <c r="O85" s="177"/>
    </row>
    <row r="86" spans="1:15">
      <c r="A86" s="11" t="s">
        <v>128</v>
      </c>
      <c r="B86" s="5" t="s">
        <v>127</v>
      </c>
      <c r="C86" s="5" t="s">
        <v>44</v>
      </c>
      <c r="D86" s="5" t="s">
        <v>100</v>
      </c>
      <c r="E86" s="5" t="s">
        <v>117</v>
      </c>
      <c r="F86" s="5" t="s">
        <v>126</v>
      </c>
      <c r="G86" s="7">
        <f t="shared" si="3"/>
        <v>0</v>
      </c>
      <c r="H86" s="37"/>
      <c r="I86" s="37"/>
      <c r="J86" s="37"/>
      <c r="K86" s="37"/>
      <c r="L86" s="149">
        <f t="shared" si="1"/>
        <v>0</v>
      </c>
      <c r="M86" s="151"/>
      <c r="N86" s="149">
        <f t="shared" si="2"/>
        <v>0</v>
      </c>
      <c r="O86" s="151"/>
    </row>
    <row r="87" spans="1:15">
      <c r="A87" s="43" t="s">
        <v>125</v>
      </c>
      <c r="B87" s="5" t="s">
        <v>124</v>
      </c>
      <c r="C87" s="5" t="s">
        <v>44</v>
      </c>
      <c r="D87" s="5" t="s">
        <v>100</v>
      </c>
      <c r="E87" s="5" t="s">
        <v>120</v>
      </c>
      <c r="F87" s="5" t="s">
        <v>123</v>
      </c>
      <c r="G87" s="17">
        <v>320.45999999999998</v>
      </c>
      <c r="H87" s="16">
        <v>80.12</v>
      </c>
      <c r="I87" s="16">
        <v>80.11</v>
      </c>
      <c r="J87" s="16">
        <v>80.12</v>
      </c>
      <c r="K87" s="16">
        <f>G87-H87-I87-J87</f>
        <v>80.109999999999957</v>
      </c>
      <c r="L87" s="149">
        <f t="shared" si="1"/>
        <v>320.45999999999998</v>
      </c>
      <c r="M87" s="151"/>
      <c r="N87" s="149">
        <f t="shared" si="2"/>
        <v>320.45999999999998</v>
      </c>
      <c r="O87" s="151"/>
    </row>
    <row r="88" spans="1:15">
      <c r="A88" s="43" t="s">
        <v>122</v>
      </c>
      <c r="B88" s="5" t="s">
        <v>121</v>
      </c>
      <c r="C88" s="5" t="s">
        <v>44</v>
      </c>
      <c r="D88" s="5" t="s">
        <v>100</v>
      </c>
      <c r="E88" s="5" t="s">
        <v>120</v>
      </c>
      <c r="F88" s="5" t="s">
        <v>119</v>
      </c>
      <c r="G88" s="17">
        <f>40228.19-0.03</f>
        <v>40228.160000000003</v>
      </c>
      <c r="H88" s="16">
        <v>10057.040000000001</v>
      </c>
      <c r="I88" s="16">
        <v>10057.040000000001</v>
      </c>
      <c r="J88" s="16">
        <v>10057.040000000001</v>
      </c>
      <c r="K88" s="16">
        <f>G88-H88-I88-J88</f>
        <v>10057.040000000001</v>
      </c>
      <c r="L88" s="149">
        <f t="shared" si="1"/>
        <v>40228.160000000003</v>
      </c>
      <c r="M88" s="151"/>
      <c r="N88" s="149">
        <f t="shared" si="2"/>
        <v>40228.160000000003</v>
      </c>
      <c r="O88" s="151"/>
    </row>
    <row r="89" spans="1:15">
      <c r="A89" s="11" t="s">
        <v>59</v>
      </c>
      <c r="B89" s="5" t="s">
        <v>118</v>
      </c>
      <c r="C89" s="5" t="s">
        <v>44</v>
      </c>
      <c r="D89" s="5" t="s">
        <v>100</v>
      </c>
      <c r="E89" s="5" t="s">
        <v>117</v>
      </c>
      <c r="F89" s="5" t="s">
        <v>116</v>
      </c>
      <c r="G89" s="7">
        <f t="shared" ref="G89:G97" si="4">H89+I89+J89+K89</f>
        <v>0</v>
      </c>
      <c r="H89" s="37"/>
      <c r="I89" s="37"/>
      <c r="J89" s="37"/>
      <c r="K89" s="37"/>
      <c r="L89" s="149">
        <f t="shared" si="1"/>
        <v>0</v>
      </c>
      <c r="M89" s="151"/>
      <c r="N89" s="149">
        <f t="shared" si="2"/>
        <v>0</v>
      </c>
      <c r="O89" s="151"/>
    </row>
    <row r="90" spans="1:15">
      <c r="A90" s="42" t="s">
        <v>115</v>
      </c>
      <c r="B90" s="41" t="s">
        <v>114</v>
      </c>
      <c r="C90" s="5" t="s">
        <v>44</v>
      </c>
      <c r="D90" s="5" t="s">
        <v>100</v>
      </c>
      <c r="E90" s="5"/>
      <c r="F90" s="40" t="s">
        <v>113</v>
      </c>
      <c r="G90" s="7">
        <f t="shared" si="4"/>
        <v>0</v>
      </c>
      <c r="H90" s="24">
        <f>SUM(H91:H96)</f>
        <v>0</v>
      </c>
      <c r="I90" s="24">
        <f>SUM(I91:I96)</f>
        <v>0</v>
      </c>
      <c r="J90" s="24">
        <f>SUM(J91:J96)</f>
        <v>0</v>
      </c>
      <c r="K90" s="24">
        <f>SUM(K92:K96)</f>
        <v>0</v>
      </c>
      <c r="L90" s="176">
        <f t="shared" si="1"/>
        <v>0</v>
      </c>
      <c r="M90" s="177"/>
      <c r="N90" s="176">
        <f t="shared" si="2"/>
        <v>0</v>
      </c>
      <c r="O90" s="177"/>
    </row>
    <row r="91" spans="1:15">
      <c r="A91" s="11" t="s">
        <v>112</v>
      </c>
      <c r="B91" s="5" t="s">
        <v>111</v>
      </c>
      <c r="C91" s="5" t="s">
        <v>44</v>
      </c>
      <c r="D91" s="5" t="s">
        <v>100</v>
      </c>
      <c r="E91" s="5" t="s">
        <v>56</v>
      </c>
      <c r="F91" s="5" t="s">
        <v>110</v>
      </c>
      <c r="G91" s="7">
        <f t="shared" si="4"/>
        <v>0</v>
      </c>
      <c r="H91" s="37"/>
      <c r="I91" s="37"/>
      <c r="J91" s="37"/>
      <c r="K91" s="37"/>
      <c r="L91" s="149">
        <f t="shared" si="1"/>
        <v>0</v>
      </c>
      <c r="M91" s="151"/>
      <c r="N91" s="149">
        <f t="shared" si="2"/>
        <v>0</v>
      </c>
      <c r="O91" s="151"/>
    </row>
    <row r="92" spans="1:15" ht="22.5">
      <c r="A92" s="39" t="s">
        <v>109</v>
      </c>
      <c r="B92" s="5" t="s">
        <v>108</v>
      </c>
      <c r="C92" s="5" t="s">
        <v>44</v>
      </c>
      <c r="D92" s="5" t="s">
        <v>100</v>
      </c>
      <c r="E92" s="5" t="s">
        <v>56</v>
      </c>
      <c r="F92" s="5" t="s">
        <v>107</v>
      </c>
      <c r="G92" s="7">
        <f t="shared" si="4"/>
        <v>0</v>
      </c>
      <c r="H92" s="37"/>
      <c r="I92" s="37"/>
      <c r="J92" s="37"/>
      <c r="K92" s="37"/>
      <c r="L92" s="149">
        <f t="shared" si="1"/>
        <v>0</v>
      </c>
      <c r="M92" s="151"/>
      <c r="N92" s="149">
        <f t="shared" si="2"/>
        <v>0</v>
      </c>
      <c r="O92" s="151"/>
    </row>
    <row r="93" spans="1:15" ht="22.5">
      <c r="A93" s="11" t="s">
        <v>62</v>
      </c>
      <c r="B93" s="5" t="s">
        <v>106</v>
      </c>
      <c r="C93" s="5" t="s">
        <v>44</v>
      </c>
      <c r="D93" s="5" t="s">
        <v>100</v>
      </c>
      <c r="E93" s="5" t="s">
        <v>56</v>
      </c>
      <c r="F93" s="5" t="s">
        <v>60</v>
      </c>
      <c r="G93" s="7">
        <f t="shared" si="4"/>
        <v>0</v>
      </c>
      <c r="H93" s="38"/>
      <c r="I93" s="38"/>
      <c r="J93" s="38"/>
      <c r="K93" s="38"/>
      <c r="L93" s="149">
        <f t="shared" si="1"/>
        <v>0</v>
      </c>
      <c r="M93" s="151"/>
      <c r="N93" s="149">
        <f t="shared" si="2"/>
        <v>0</v>
      </c>
      <c r="O93" s="151"/>
    </row>
    <row r="94" spans="1:15" ht="22.5">
      <c r="A94" s="11" t="s">
        <v>105</v>
      </c>
      <c r="B94" s="5" t="s">
        <v>104</v>
      </c>
      <c r="C94" s="5" t="s">
        <v>44</v>
      </c>
      <c r="D94" s="5" t="s">
        <v>100</v>
      </c>
      <c r="E94" s="5" t="s">
        <v>56</v>
      </c>
      <c r="F94" s="5" t="s">
        <v>103</v>
      </c>
      <c r="G94" s="7">
        <f t="shared" si="4"/>
        <v>0</v>
      </c>
      <c r="H94" s="37"/>
      <c r="I94" s="37"/>
      <c r="J94" s="37"/>
      <c r="K94" s="37"/>
      <c r="L94" s="149">
        <f t="shared" si="1"/>
        <v>0</v>
      </c>
      <c r="M94" s="151"/>
      <c r="N94" s="149">
        <f t="shared" si="2"/>
        <v>0</v>
      </c>
      <c r="O94" s="151"/>
    </row>
    <row r="95" spans="1:15">
      <c r="A95" s="11" t="s">
        <v>78</v>
      </c>
      <c r="B95" s="5" t="s">
        <v>102</v>
      </c>
      <c r="C95" s="5" t="s">
        <v>44</v>
      </c>
      <c r="D95" s="5" t="s">
        <v>100</v>
      </c>
      <c r="E95" s="5" t="s">
        <v>56</v>
      </c>
      <c r="F95" s="5" t="s">
        <v>75</v>
      </c>
      <c r="G95" s="7">
        <f t="shared" si="4"/>
        <v>0</v>
      </c>
      <c r="H95" s="37"/>
      <c r="I95" s="37"/>
      <c r="J95" s="37"/>
      <c r="K95" s="37"/>
      <c r="L95" s="149">
        <f t="shared" si="1"/>
        <v>0</v>
      </c>
      <c r="M95" s="151"/>
      <c r="N95" s="149">
        <f t="shared" si="2"/>
        <v>0</v>
      </c>
      <c r="O95" s="151"/>
    </row>
    <row r="96" spans="1:15">
      <c r="A96" s="11" t="s">
        <v>59</v>
      </c>
      <c r="B96" s="5" t="s">
        <v>101</v>
      </c>
      <c r="C96" s="5" t="s">
        <v>44</v>
      </c>
      <c r="D96" s="5" t="s">
        <v>100</v>
      </c>
      <c r="E96" s="5" t="s">
        <v>56</v>
      </c>
      <c r="F96" s="5" t="s">
        <v>55</v>
      </c>
      <c r="G96" s="7">
        <f t="shared" si="4"/>
        <v>0</v>
      </c>
      <c r="H96" s="37"/>
      <c r="I96" s="37"/>
      <c r="J96" s="37"/>
      <c r="K96" s="37"/>
      <c r="L96" s="149">
        <f t="shared" si="1"/>
        <v>0</v>
      </c>
      <c r="M96" s="151"/>
      <c r="N96" s="149">
        <f t="shared" si="2"/>
        <v>0</v>
      </c>
      <c r="O96" s="151"/>
    </row>
    <row r="97" spans="1:15" s="32" customFormat="1">
      <c r="A97" s="8" t="s">
        <v>9</v>
      </c>
      <c r="B97" s="36" t="s">
        <v>99</v>
      </c>
      <c r="C97" s="36"/>
      <c r="D97" s="36"/>
      <c r="E97" s="36"/>
      <c r="F97" s="36"/>
      <c r="G97" s="7">
        <f t="shared" si="4"/>
        <v>1777857.19</v>
      </c>
      <c r="H97" s="35">
        <f>H90+H85+H82+H69+H63+H80</f>
        <v>395363.51</v>
      </c>
      <c r="I97" s="35">
        <f>I90+I85+I82+I69+I63+I80</f>
        <v>518524.15</v>
      </c>
      <c r="J97" s="35">
        <f>J90+J85+J82+J69+J63+J80</f>
        <v>389602.88</v>
      </c>
      <c r="K97" s="35">
        <f>K90+K85+K82+K69+K63+K80</f>
        <v>474366.65</v>
      </c>
      <c r="L97" s="178">
        <f t="shared" si="1"/>
        <v>1777857.19</v>
      </c>
      <c r="M97" s="179"/>
      <c r="N97" s="178">
        <f t="shared" si="2"/>
        <v>1777857.19</v>
      </c>
      <c r="O97" s="179"/>
    </row>
    <row r="98" spans="1:15" s="32" customFormat="1" ht="33.75">
      <c r="A98" s="11" t="s">
        <v>98</v>
      </c>
      <c r="B98" s="36" t="s">
        <v>97</v>
      </c>
      <c r="C98" s="5" t="s">
        <v>44</v>
      </c>
      <c r="D98" s="21" t="s">
        <v>92</v>
      </c>
      <c r="E98" s="5" t="s">
        <v>56</v>
      </c>
      <c r="F98" s="36"/>
      <c r="G98" s="7"/>
      <c r="H98" s="35"/>
      <c r="I98" s="35"/>
      <c r="J98" s="35"/>
      <c r="K98" s="35"/>
      <c r="L98" s="34"/>
      <c r="M98" s="33"/>
      <c r="N98" s="34"/>
      <c r="O98" s="33"/>
    </row>
    <row r="99" spans="1:15" s="32" customFormat="1" ht="22.5">
      <c r="A99" s="11" t="s">
        <v>64</v>
      </c>
      <c r="B99" s="36" t="s">
        <v>96</v>
      </c>
      <c r="C99" s="5" t="s">
        <v>44</v>
      </c>
      <c r="D99" s="21" t="s">
        <v>92</v>
      </c>
      <c r="E99" s="5" t="s">
        <v>56</v>
      </c>
      <c r="F99" s="36"/>
      <c r="G99" s="7"/>
      <c r="H99" s="35"/>
      <c r="I99" s="35"/>
      <c r="J99" s="35"/>
      <c r="K99" s="35"/>
      <c r="L99" s="34"/>
      <c r="M99" s="33"/>
      <c r="N99" s="34"/>
      <c r="O99" s="33"/>
    </row>
    <row r="100" spans="1:15" s="29" customFormat="1">
      <c r="A100" s="28" t="s">
        <v>16</v>
      </c>
      <c r="B100" s="21" t="s">
        <v>95</v>
      </c>
      <c r="C100" s="21" t="s">
        <v>44</v>
      </c>
      <c r="D100" s="21" t="s">
        <v>92</v>
      </c>
      <c r="E100" s="21" t="s">
        <v>56</v>
      </c>
      <c r="F100" s="21" t="s">
        <v>94</v>
      </c>
      <c r="G100" s="31">
        <f>H100+I100+J100+K100</f>
        <v>25410</v>
      </c>
      <c r="H100" s="30">
        <f>H101</f>
        <v>0</v>
      </c>
      <c r="I100" s="30">
        <f>I101</f>
        <v>25410</v>
      </c>
      <c r="J100" s="30">
        <f>J101</f>
        <v>0</v>
      </c>
      <c r="K100" s="30">
        <f>K101</f>
        <v>0</v>
      </c>
      <c r="L100" s="180">
        <f>G100</f>
        <v>25410</v>
      </c>
      <c r="M100" s="181"/>
      <c r="N100" s="180">
        <f>L100</f>
        <v>25410</v>
      </c>
      <c r="O100" s="181"/>
    </row>
    <row r="101" spans="1:15">
      <c r="A101" s="11" t="s">
        <v>16</v>
      </c>
      <c r="B101" s="5" t="s">
        <v>93</v>
      </c>
      <c r="C101" s="5" t="s">
        <v>44</v>
      </c>
      <c r="D101" s="21" t="s">
        <v>92</v>
      </c>
      <c r="E101" s="21" t="s">
        <v>56</v>
      </c>
      <c r="F101" s="5" t="s">
        <v>91</v>
      </c>
      <c r="G101" s="17">
        <v>25410</v>
      </c>
      <c r="H101" s="16"/>
      <c r="I101" s="16">
        <f>G101</f>
        <v>25410</v>
      </c>
      <c r="J101" s="15"/>
      <c r="K101" s="15"/>
      <c r="L101" s="149">
        <f>G101</f>
        <v>25410</v>
      </c>
      <c r="M101" s="151"/>
      <c r="N101" s="149">
        <f>L101</f>
        <v>25410</v>
      </c>
      <c r="O101" s="151"/>
    </row>
    <row r="102" spans="1:15">
      <c r="A102" s="8" t="s">
        <v>9</v>
      </c>
      <c r="B102" s="5" t="s">
        <v>90</v>
      </c>
      <c r="C102" s="5"/>
      <c r="D102" s="21"/>
      <c r="E102" s="21"/>
      <c r="F102" s="5"/>
      <c r="G102" s="7">
        <f>G100</f>
        <v>25410</v>
      </c>
      <c r="H102" s="20">
        <f>H100</f>
        <v>0</v>
      </c>
      <c r="I102" s="20">
        <f>I100</f>
        <v>25410</v>
      </c>
      <c r="J102" s="20">
        <f>J100</f>
        <v>0</v>
      </c>
      <c r="K102" s="20">
        <f>K100</f>
        <v>0</v>
      </c>
      <c r="L102" s="176">
        <f>G102</f>
        <v>25410</v>
      </c>
      <c r="M102" s="177"/>
      <c r="N102" s="176">
        <f>L102</f>
        <v>25410</v>
      </c>
      <c r="O102" s="177"/>
    </row>
    <row r="103" spans="1:15" ht="33.75">
      <c r="A103" s="28" t="s">
        <v>89</v>
      </c>
      <c r="B103" s="5" t="s">
        <v>88</v>
      </c>
      <c r="C103" s="5" t="s">
        <v>44</v>
      </c>
      <c r="D103" s="5" t="s">
        <v>84</v>
      </c>
      <c r="E103" s="21" t="s">
        <v>56</v>
      </c>
      <c r="F103" s="5"/>
      <c r="G103" s="7"/>
      <c r="H103" s="27"/>
      <c r="I103" s="27"/>
      <c r="J103" s="27"/>
      <c r="K103" s="27"/>
      <c r="L103" s="26"/>
      <c r="M103" s="25"/>
      <c r="N103" s="26"/>
      <c r="O103" s="25"/>
    </row>
    <row r="104" spans="1:15" ht="22.5">
      <c r="A104" s="28" t="s">
        <v>64</v>
      </c>
      <c r="B104" s="5" t="s">
        <v>87</v>
      </c>
      <c r="C104" s="5" t="s">
        <v>44</v>
      </c>
      <c r="D104" s="5" t="s">
        <v>84</v>
      </c>
      <c r="E104" s="21" t="s">
        <v>56</v>
      </c>
      <c r="F104" s="5"/>
      <c r="G104" s="7"/>
      <c r="H104" s="27"/>
      <c r="I104" s="27"/>
      <c r="J104" s="27"/>
      <c r="K104" s="27"/>
      <c r="L104" s="26"/>
      <c r="M104" s="25"/>
      <c r="N104" s="26"/>
      <c r="O104" s="25"/>
    </row>
    <row r="105" spans="1:15" ht="22.5">
      <c r="A105" s="11" t="s">
        <v>62</v>
      </c>
      <c r="B105" s="5" t="s">
        <v>86</v>
      </c>
      <c r="C105" s="5" t="s">
        <v>44</v>
      </c>
      <c r="D105" s="5" t="s">
        <v>84</v>
      </c>
      <c r="E105" s="21" t="s">
        <v>56</v>
      </c>
      <c r="F105" s="5" t="s">
        <v>60</v>
      </c>
      <c r="G105" s="7">
        <f>H105+I105+J105+K105</f>
        <v>349301</v>
      </c>
      <c r="H105" s="24">
        <f>H106</f>
        <v>93000</v>
      </c>
      <c r="I105" s="24">
        <f>I106</f>
        <v>96000</v>
      </c>
      <c r="J105" s="24">
        <f>J106</f>
        <v>108000</v>
      </c>
      <c r="K105" s="24">
        <f>K106</f>
        <v>52301</v>
      </c>
      <c r="L105" s="176">
        <f>G105</f>
        <v>349301</v>
      </c>
      <c r="M105" s="177"/>
      <c r="N105" s="176">
        <f>L105</f>
        <v>349301</v>
      </c>
      <c r="O105" s="177"/>
    </row>
    <row r="106" spans="1:15">
      <c r="A106" s="11" t="s">
        <v>78</v>
      </c>
      <c r="B106" s="5" t="s">
        <v>85</v>
      </c>
      <c r="C106" s="5" t="s">
        <v>44</v>
      </c>
      <c r="D106" s="5" t="s">
        <v>84</v>
      </c>
      <c r="E106" s="5" t="s">
        <v>56</v>
      </c>
      <c r="F106" s="5" t="s">
        <v>75</v>
      </c>
      <c r="G106" s="17">
        <f>SUM(H106:K106)</f>
        <v>349301</v>
      </c>
      <c r="H106" s="16">
        <v>93000</v>
      </c>
      <c r="I106" s="16">
        <v>96000</v>
      </c>
      <c r="J106" s="16">
        <v>108000</v>
      </c>
      <c r="K106" s="16">
        <v>52301</v>
      </c>
      <c r="L106" s="149">
        <f>G106</f>
        <v>349301</v>
      </c>
      <c r="M106" s="151"/>
      <c r="N106" s="149">
        <f>L106</f>
        <v>349301</v>
      </c>
      <c r="O106" s="151"/>
    </row>
    <row r="107" spans="1:15">
      <c r="A107" s="8" t="s">
        <v>9</v>
      </c>
      <c r="B107" s="5" t="s">
        <v>83</v>
      </c>
      <c r="C107" s="5"/>
      <c r="D107" s="5"/>
      <c r="E107" s="5"/>
      <c r="F107" s="5"/>
      <c r="G107" s="14">
        <f>G105</f>
        <v>349301</v>
      </c>
      <c r="H107" s="6">
        <f>H105</f>
        <v>93000</v>
      </c>
      <c r="I107" s="6">
        <f>I105</f>
        <v>96000</v>
      </c>
      <c r="J107" s="6">
        <f>J105</f>
        <v>108000</v>
      </c>
      <c r="K107" s="6">
        <f>K105</f>
        <v>52301</v>
      </c>
      <c r="L107" s="149">
        <f>G107</f>
        <v>349301</v>
      </c>
      <c r="M107" s="151"/>
      <c r="N107" s="149">
        <f>L107</f>
        <v>349301</v>
      </c>
      <c r="O107" s="151"/>
    </row>
    <row r="108" spans="1:15" ht="22.5">
      <c r="A108" s="11" t="s">
        <v>82</v>
      </c>
      <c r="B108" s="5" t="s">
        <v>81</v>
      </c>
      <c r="C108" s="5" t="s">
        <v>44</v>
      </c>
      <c r="D108" s="5" t="s">
        <v>76</v>
      </c>
      <c r="E108" s="5" t="s">
        <v>56</v>
      </c>
      <c r="F108" s="5"/>
      <c r="G108" s="14"/>
      <c r="H108" s="6"/>
      <c r="I108" s="6"/>
      <c r="J108" s="6"/>
      <c r="K108" s="6"/>
      <c r="L108" s="13"/>
      <c r="M108" s="12"/>
      <c r="N108" s="13"/>
      <c r="O108" s="12"/>
    </row>
    <row r="109" spans="1:15" ht="22.5">
      <c r="A109" s="11" t="s">
        <v>64</v>
      </c>
      <c r="B109" s="5" t="s">
        <v>80</v>
      </c>
      <c r="C109" s="5" t="s">
        <v>44</v>
      </c>
      <c r="D109" s="5" t="s">
        <v>76</v>
      </c>
      <c r="E109" s="5" t="s">
        <v>56</v>
      </c>
      <c r="F109" s="5"/>
      <c r="G109" s="14"/>
      <c r="H109" s="6"/>
      <c r="I109" s="6"/>
      <c r="J109" s="6"/>
      <c r="K109" s="6"/>
      <c r="L109" s="13"/>
      <c r="M109" s="12"/>
      <c r="N109" s="13"/>
      <c r="O109" s="12"/>
    </row>
    <row r="110" spans="1:15" ht="22.5">
      <c r="A110" s="11" t="s">
        <v>62</v>
      </c>
      <c r="B110" s="5" t="s">
        <v>79</v>
      </c>
      <c r="C110" s="5" t="s">
        <v>44</v>
      </c>
      <c r="D110" s="5" t="s">
        <v>76</v>
      </c>
      <c r="E110" s="21" t="s">
        <v>56</v>
      </c>
      <c r="F110" s="5" t="s">
        <v>60</v>
      </c>
      <c r="G110" s="7">
        <f>H110+I110+J110+K110</f>
        <v>319200</v>
      </c>
      <c r="H110" s="7">
        <f>H111</f>
        <v>106400</v>
      </c>
      <c r="I110" s="7">
        <f>I111</f>
        <v>106400</v>
      </c>
      <c r="J110" s="7">
        <f>J111</f>
        <v>106400</v>
      </c>
      <c r="K110" s="7">
        <f>K111</f>
        <v>0</v>
      </c>
      <c r="L110" s="149">
        <f>G110</f>
        <v>319200</v>
      </c>
      <c r="M110" s="151"/>
      <c r="N110" s="149">
        <f>L110</f>
        <v>319200</v>
      </c>
      <c r="O110" s="151"/>
    </row>
    <row r="111" spans="1:15">
      <c r="A111" s="11" t="s">
        <v>78</v>
      </c>
      <c r="B111" s="5" t="s">
        <v>77</v>
      </c>
      <c r="C111" s="5" t="s">
        <v>44</v>
      </c>
      <c r="D111" s="5" t="s">
        <v>76</v>
      </c>
      <c r="E111" s="5" t="s">
        <v>56</v>
      </c>
      <c r="F111" s="5" t="s">
        <v>75</v>
      </c>
      <c r="G111" s="23">
        <v>319200</v>
      </c>
      <c r="H111" s="22">
        <v>106400</v>
      </c>
      <c r="I111" s="22">
        <v>106400</v>
      </c>
      <c r="J111" s="22">
        <v>106400</v>
      </c>
      <c r="K111" s="15"/>
      <c r="L111" s="149">
        <f>G111</f>
        <v>319200</v>
      </c>
      <c r="M111" s="151"/>
      <c r="N111" s="149">
        <f>L111</f>
        <v>319200</v>
      </c>
      <c r="O111" s="151"/>
    </row>
    <row r="112" spans="1:15">
      <c r="A112" s="8" t="s">
        <v>9</v>
      </c>
      <c r="B112" s="5" t="s">
        <v>74</v>
      </c>
      <c r="C112" s="5"/>
      <c r="D112" s="5"/>
      <c r="E112" s="5"/>
      <c r="F112" s="5"/>
      <c r="G112" s="14">
        <f>G110</f>
        <v>319200</v>
      </c>
      <c r="H112" s="14">
        <f>H110</f>
        <v>106400</v>
      </c>
      <c r="I112" s="14">
        <f>I110</f>
        <v>106400</v>
      </c>
      <c r="J112" s="14">
        <f>J110</f>
        <v>106400</v>
      </c>
      <c r="K112" s="14">
        <f>K110</f>
        <v>0</v>
      </c>
      <c r="L112" s="149">
        <f>G112</f>
        <v>319200</v>
      </c>
      <c r="M112" s="151"/>
      <c r="N112" s="149">
        <f>L112</f>
        <v>319200</v>
      </c>
      <c r="O112" s="151"/>
    </row>
    <row r="113" spans="1:15" ht="33.75">
      <c r="A113" s="11" t="s">
        <v>73</v>
      </c>
      <c r="B113" s="5" t="s">
        <v>72</v>
      </c>
      <c r="C113" s="5" t="s">
        <v>44</v>
      </c>
      <c r="D113" s="5" t="s">
        <v>68</v>
      </c>
      <c r="E113" s="5" t="s">
        <v>56</v>
      </c>
      <c r="F113" s="5"/>
      <c r="G113" s="7"/>
      <c r="H113" s="15"/>
      <c r="I113" s="15"/>
      <c r="J113" s="15"/>
      <c r="K113" s="15"/>
      <c r="L113" s="13"/>
      <c r="M113" s="12"/>
      <c r="N113" s="13"/>
      <c r="O113" s="12"/>
    </row>
    <row r="114" spans="1:15" ht="22.5">
      <c r="A114" s="11" t="s">
        <v>64</v>
      </c>
      <c r="B114" s="5" t="s">
        <v>71</v>
      </c>
      <c r="C114" s="5" t="s">
        <v>44</v>
      </c>
      <c r="D114" s="5" t="s">
        <v>68</v>
      </c>
      <c r="E114" s="5" t="s">
        <v>56</v>
      </c>
      <c r="F114" s="5"/>
      <c r="G114" s="7"/>
      <c r="H114" s="15"/>
      <c r="I114" s="15"/>
      <c r="J114" s="15"/>
      <c r="K114" s="15"/>
      <c r="L114" s="13"/>
      <c r="M114" s="12"/>
      <c r="N114" s="13"/>
      <c r="O114" s="12"/>
    </row>
    <row r="115" spans="1:15" ht="22.5">
      <c r="A115" s="11" t="s">
        <v>62</v>
      </c>
      <c r="B115" s="5" t="s">
        <v>70</v>
      </c>
      <c r="C115" s="5" t="s">
        <v>44</v>
      </c>
      <c r="D115" s="5" t="s">
        <v>68</v>
      </c>
      <c r="E115" s="21" t="s">
        <v>56</v>
      </c>
      <c r="F115" s="5" t="s">
        <v>60</v>
      </c>
      <c r="G115" s="7">
        <f>H115+I115+J115+K115</f>
        <v>79800</v>
      </c>
      <c r="H115" s="7">
        <f>H116</f>
        <v>26600</v>
      </c>
      <c r="I115" s="7">
        <f>I116</f>
        <v>26600</v>
      </c>
      <c r="J115" s="7">
        <f>J116</f>
        <v>26600</v>
      </c>
      <c r="K115" s="7">
        <f>K116</f>
        <v>0</v>
      </c>
      <c r="L115" s="149">
        <f>G115</f>
        <v>79800</v>
      </c>
      <c r="M115" s="151"/>
      <c r="N115" s="149">
        <f>L115</f>
        <v>79800</v>
      </c>
      <c r="O115" s="151"/>
    </row>
    <row r="116" spans="1:15">
      <c r="A116" s="11" t="s">
        <v>59</v>
      </c>
      <c r="B116" s="5" t="s">
        <v>69</v>
      </c>
      <c r="C116" s="5" t="s">
        <v>44</v>
      </c>
      <c r="D116" s="5" t="s">
        <v>68</v>
      </c>
      <c r="E116" s="5" t="s">
        <v>56</v>
      </c>
      <c r="F116" s="5" t="s">
        <v>55</v>
      </c>
      <c r="G116" s="19">
        <v>79800</v>
      </c>
      <c r="H116" s="18">
        <v>26600</v>
      </c>
      <c r="I116" s="18">
        <v>26600</v>
      </c>
      <c r="J116" s="18">
        <v>26600</v>
      </c>
      <c r="K116" s="15"/>
      <c r="L116" s="149">
        <f>G116</f>
        <v>79800</v>
      </c>
      <c r="M116" s="151"/>
      <c r="N116" s="149">
        <f>L116</f>
        <v>79800</v>
      </c>
      <c r="O116" s="151"/>
    </row>
    <row r="117" spans="1:15">
      <c r="A117" s="8" t="s">
        <v>9</v>
      </c>
      <c r="B117" s="5" t="s">
        <v>67</v>
      </c>
      <c r="C117" s="5"/>
      <c r="D117" s="5"/>
      <c r="E117" s="5"/>
      <c r="F117" s="5"/>
      <c r="G117" s="7">
        <f>G115</f>
        <v>79800</v>
      </c>
      <c r="H117" s="7">
        <f>H115</f>
        <v>26600</v>
      </c>
      <c r="I117" s="7">
        <f>I115</f>
        <v>26600</v>
      </c>
      <c r="J117" s="7">
        <f>J115</f>
        <v>26600</v>
      </c>
      <c r="K117" s="7">
        <f>K115</f>
        <v>0</v>
      </c>
      <c r="L117" s="149">
        <f>G117</f>
        <v>79800</v>
      </c>
      <c r="M117" s="151"/>
      <c r="N117" s="149">
        <f>L117</f>
        <v>79800</v>
      </c>
      <c r="O117" s="151"/>
    </row>
    <row r="118" spans="1:15" ht="45">
      <c r="A118" s="11" t="s">
        <v>66</v>
      </c>
      <c r="B118" s="5" t="s">
        <v>65</v>
      </c>
      <c r="C118" s="5" t="s">
        <v>44</v>
      </c>
      <c r="D118" s="5" t="s">
        <v>57</v>
      </c>
      <c r="E118" s="5" t="s">
        <v>56</v>
      </c>
      <c r="F118" s="5"/>
      <c r="G118" s="7"/>
      <c r="H118" s="15"/>
      <c r="I118" s="15"/>
      <c r="J118" s="15"/>
      <c r="K118" s="15"/>
      <c r="L118" s="13"/>
      <c r="M118" s="12"/>
      <c r="N118" s="13"/>
      <c r="O118" s="12"/>
    </row>
    <row r="119" spans="1:15" ht="22.5">
      <c r="A119" s="11" t="s">
        <v>64</v>
      </c>
      <c r="B119" s="5" t="s">
        <v>63</v>
      </c>
      <c r="C119" s="5" t="s">
        <v>44</v>
      </c>
      <c r="D119" s="5" t="s">
        <v>57</v>
      </c>
      <c r="E119" s="5" t="s">
        <v>56</v>
      </c>
      <c r="F119" s="5"/>
      <c r="G119" s="7"/>
      <c r="H119" s="7"/>
      <c r="I119" s="15"/>
      <c r="J119" s="15"/>
      <c r="K119" s="15"/>
      <c r="L119" s="13"/>
      <c r="M119" s="12"/>
      <c r="N119" s="13"/>
      <c r="O119" s="12"/>
    </row>
    <row r="120" spans="1:15" ht="22.5">
      <c r="A120" s="11" t="s">
        <v>62</v>
      </c>
      <c r="B120" s="5" t="s">
        <v>61</v>
      </c>
      <c r="C120" s="5" t="s">
        <v>44</v>
      </c>
      <c r="D120" s="5" t="s">
        <v>57</v>
      </c>
      <c r="E120" s="5" t="s">
        <v>56</v>
      </c>
      <c r="F120" s="5" t="s">
        <v>60</v>
      </c>
      <c r="G120" s="7">
        <f>H120+I120+J120+K120</f>
        <v>7483.2800000000007</v>
      </c>
      <c r="H120" s="7">
        <f>H121</f>
        <v>1870.82</v>
      </c>
      <c r="I120" s="7">
        <f>I121</f>
        <v>1870.82</v>
      </c>
      <c r="J120" s="7">
        <f>J121</f>
        <v>1870.82</v>
      </c>
      <c r="K120" s="7">
        <f>K121</f>
        <v>1870.8200000000004</v>
      </c>
      <c r="L120" s="149">
        <f>G120</f>
        <v>7483.2800000000007</v>
      </c>
      <c r="M120" s="151"/>
      <c r="N120" s="149">
        <f>L120</f>
        <v>7483.2800000000007</v>
      </c>
      <c r="O120" s="151"/>
    </row>
    <row r="121" spans="1:15">
      <c r="A121" s="11" t="s">
        <v>59</v>
      </c>
      <c r="B121" s="5" t="s">
        <v>58</v>
      </c>
      <c r="C121" s="5" t="s">
        <v>44</v>
      </c>
      <c r="D121" s="5" t="s">
        <v>57</v>
      </c>
      <c r="E121" s="5" t="s">
        <v>56</v>
      </c>
      <c r="F121" s="5" t="s">
        <v>55</v>
      </c>
      <c r="G121" s="17">
        <v>7483.28</v>
      </c>
      <c r="H121" s="16">
        <f>G121/4</f>
        <v>1870.82</v>
      </c>
      <c r="I121" s="16">
        <f>H121</f>
        <v>1870.82</v>
      </c>
      <c r="J121" s="16">
        <f>I121</f>
        <v>1870.82</v>
      </c>
      <c r="K121" s="16">
        <f>G121-H121-I121-J121</f>
        <v>1870.8200000000004</v>
      </c>
      <c r="L121" s="149">
        <f>G121</f>
        <v>7483.28</v>
      </c>
      <c r="M121" s="151"/>
      <c r="N121" s="149">
        <f>L121</f>
        <v>7483.28</v>
      </c>
      <c r="O121" s="151"/>
    </row>
    <row r="122" spans="1:15">
      <c r="A122" s="8" t="s">
        <v>9</v>
      </c>
      <c r="B122" s="5" t="s">
        <v>54</v>
      </c>
      <c r="C122" s="5"/>
      <c r="D122" s="5"/>
      <c r="E122" s="5"/>
      <c r="F122" s="5"/>
      <c r="G122" s="7">
        <f>H122+I122+J122+K122</f>
        <v>7483.2800000000007</v>
      </c>
      <c r="H122" s="14">
        <f>H120</f>
        <v>1870.82</v>
      </c>
      <c r="I122" s="14">
        <f>I120</f>
        <v>1870.82</v>
      </c>
      <c r="J122" s="14">
        <f>J120</f>
        <v>1870.82</v>
      </c>
      <c r="K122" s="14">
        <f>K120</f>
        <v>1870.8200000000004</v>
      </c>
      <c r="L122" s="149">
        <f>G122</f>
        <v>7483.2800000000007</v>
      </c>
      <c r="M122" s="151"/>
      <c r="N122" s="149">
        <f>L122</f>
        <v>7483.2800000000007</v>
      </c>
      <c r="O122" s="151"/>
    </row>
    <row r="123" spans="1:15" ht="67.5">
      <c r="A123" s="11" t="s">
        <v>32</v>
      </c>
      <c r="B123" s="5" t="s">
        <v>53</v>
      </c>
      <c r="C123" s="5" t="s">
        <v>44</v>
      </c>
      <c r="D123" s="5" t="s">
        <v>43</v>
      </c>
      <c r="E123" s="5" t="s">
        <v>42</v>
      </c>
      <c r="F123" s="5"/>
      <c r="G123" s="7"/>
      <c r="H123" s="15"/>
      <c r="I123" s="15"/>
      <c r="J123" s="15"/>
      <c r="K123" s="15"/>
      <c r="L123" s="13"/>
      <c r="M123" s="12"/>
      <c r="N123" s="13"/>
      <c r="O123" s="12"/>
    </row>
    <row r="124" spans="1:15">
      <c r="A124" s="11" t="s">
        <v>52</v>
      </c>
      <c r="B124" s="5" t="s">
        <v>51</v>
      </c>
      <c r="C124" s="5" t="s">
        <v>44</v>
      </c>
      <c r="D124" s="5" t="s">
        <v>43</v>
      </c>
      <c r="E124" s="5" t="s">
        <v>42</v>
      </c>
      <c r="F124" s="5" t="s">
        <v>50</v>
      </c>
      <c r="G124" s="7">
        <f>H124+I124+J124+K124</f>
        <v>1983947</v>
      </c>
      <c r="H124" s="20">
        <f>H125+H126</f>
        <v>381251</v>
      </c>
      <c r="I124" s="20">
        <f>I125+I126</f>
        <v>561825</v>
      </c>
      <c r="J124" s="20">
        <f>J125+J126</f>
        <v>430667</v>
      </c>
      <c r="K124" s="20">
        <f>K125+K126</f>
        <v>610204</v>
      </c>
      <c r="L124" s="176">
        <f>G124</f>
        <v>1983947</v>
      </c>
      <c r="M124" s="177"/>
      <c r="N124" s="176">
        <f>L124</f>
        <v>1983947</v>
      </c>
      <c r="O124" s="177"/>
    </row>
    <row r="125" spans="1:15">
      <c r="A125" s="11" t="s">
        <v>49</v>
      </c>
      <c r="B125" s="5" t="s">
        <v>48</v>
      </c>
      <c r="C125" s="5" t="s">
        <v>44</v>
      </c>
      <c r="D125" s="5" t="s">
        <v>43</v>
      </c>
      <c r="E125" s="5" t="s">
        <v>42</v>
      </c>
      <c r="F125" s="5" t="s">
        <v>47</v>
      </c>
      <c r="G125" s="19">
        <v>1523769</v>
      </c>
      <c r="H125" s="18">
        <v>304595</v>
      </c>
      <c r="I125" s="18">
        <v>431509</v>
      </c>
      <c r="J125" s="18">
        <v>330773</v>
      </c>
      <c r="K125" s="18">
        <v>456892</v>
      </c>
      <c r="L125" s="149">
        <f>G125</f>
        <v>1523769</v>
      </c>
      <c r="M125" s="151"/>
      <c r="N125" s="149">
        <f>L125</f>
        <v>1523769</v>
      </c>
      <c r="O125" s="151"/>
    </row>
    <row r="126" spans="1:15">
      <c r="A126" s="11" t="s">
        <v>46</v>
      </c>
      <c r="B126" s="5" t="s">
        <v>45</v>
      </c>
      <c r="C126" s="5" t="s">
        <v>44</v>
      </c>
      <c r="D126" s="5" t="s">
        <v>43</v>
      </c>
      <c r="E126" s="5" t="s">
        <v>42</v>
      </c>
      <c r="F126" s="5" t="s">
        <v>41</v>
      </c>
      <c r="G126" s="19">
        <v>460178</v>
      </c>
      <c r="H126" s="18">
        <v>76656</v>
      </c>
      <c r="I126" s="18">
        <v>130316</v>
      </c>
      <c r="J126" s="18">
        <v>99894</v>
      </c>
      <c r="K126" s="18">
        <f>153313-1</f>
        <v>153312</v>
      </c>
      <c r="L126" s="149">
        <f>G126</f>
        <v>460178</v>
      </c>
      <c r="M126" s="151"/>
      <c r="N126" s="149">
        <f>L126</f>
        <v>460178</v>
      </c>
      <c r="O126" s="151"/>
    </row>
    <row r="127" spans="1:15">
      <c r="A127" s="8" t="s">
        <v>9</v>
      </c>
      <c r="B127" s="5" t="s">
        <v>40</v>
      </c>
      <c r="C127" s="5"/>
      <c r="D127" s="5"/>
      <c r="E127" s="5"/>
      <c r="F127" s="5"/>
      <c r="G127" s="7">
        <f>H127+I127+J127+K127</f>
        <v>1983947</v>
      </c>
      <c r="H127" s="6">
        <f>H124</f>
        <v>381251</v>
      </c>
      <c r="I127" s="6">
        <f>I124</f>
        <v>561825</v>
      </c>
      <c r="J127" s="6">
        <f>J124</f>
        <v>430667</v>
      </c>
      <c r="K127" s="6">
        <f>K124</f>
        <v>610204</v>
      </c>
      <c r="L127" s="149">
        <f>G127</f>
        <v>1983947</v>
      </c>
      <c r="M127" s="151"/>
      <c r="N127" s="149">
        <f>L127</f>
        <v>1983947</v>
      </c>
      <c r="O127" s="151"/>
    </row>
    <row r="128" spans="1:15">
      <c r="A128" s="11" t="s">
        <v>39</v>
      </c>
      <c r="B128" s="5" t="s">
        <v>38</v>
      </c>
      <c r="C128" s="5" t="s">
        <v>37</v>
      </c>
      <c r="D128" s="5"/>
      <c r="E128" s="5"/>
      <c r="F128" s="5"/>
      <c r="G128" s="7"/>
      <c r="H128" s="6"/>
      <c r="I128" s="6"/>
      <c r="J128" s="6"/>
      <c r="K128" s="6"/>
      <c r="L128" s="13"/>
      <c r="M128" s="12"/>
      <c r="N128" s="13"/>
      <c r="O128" s="12"/>
    </row>
    <row r="129" spans="1:15">
      <c r="A129" s="11" t="s">
        <v>36</v>
      </c>
      <c r="B129" s="5" t="s">
        <v>35</v>
      </c>
      <c r="C129" s="5" t="s">
        <v>28</v>
      </c>
      <c r="D129" s="5"/>
      <c r="E129" s="5"/>
      <c r="F129" s="5"/>
      <c r="G129" s="7"/>
      <c r="H129" s="6"/>
      <c r="I129" s="6"/>
      <c r="J129" s="6"/>
      <c r="K129" s="6"/>
      <c r="L129" s="13"/>
      <c r="M129" s="12"/>
      <c r="N129" s="13"/>
      <c r="O129" s="12"/>
    </row>
    <row r="130" spans="1:15" ht="78.75">
      <c r="A130" s="11" t="s">
        <v>34</v>
      </c>
      <c r="B130" s="5" t="s">
        <v>33</v>
      </c>
      <c r="C130" s="5" t="s">
        <v>28</v>
      </c>
      <c r="D130" s="5">
        <v>5417689</v>
      </c>
      <c r="E130" s="5"/>
      <c r="F130" s="5"/>
      <c r="G130" s="7"/>
      <c r="H130" s="15"/>
      <c r="I130" s="15"/>
      <c r="J130" s="15"/>
      <c r="K130" s="15"/>
      <c r="L130" s="13"/>
      <c r="M130" s="12"/>
      <c r="N130" s="13"/>
      <c r="O130" s="12"/>
    </row>
    <row r="131" spans="1:15" ht="67.5">
      <c r="A131" s="11" t="s">
        <v>32</v>
      </c>
      <c r="B131" s="5" t="s">
        <v>31</v>
      </c>
      <c r="C131" s="5" t="s">
        <v>28</v>
      </c>
      <c r="D131" s="5">
        <v>5417689</v>
      </c>
      <c r="E131" s="5"/>
      <c r="F131" s="5"/>
      <c r="G131" s="7"/>
      <c r="H131" s="15"/>
      <c r="I131" s="15"/>
      <c r="J131" s="15"/>
      <c r="K131" s="15"/>
      <c r="L131" s="13"/>
      <c r="M131" s="12"/>
      <c r="N131" s="13"/>
      <c r="O131" s="12"/>
    </row>
    <row r="132" spans="1:15" ht="45">
      <c r="A132" s="11" t="s">
        <v>30</v>
      </c>
      <c r="B132" s="5" t="s">
        <v>29</v>
      </c>
      <c r="C132" s="5" t="s">
        <v>28</v>
      </c>
      <c r="D132" s="5">
        <v>5417689</v>
      </c>
      <c r="E132" s="5"/>
      <c r="F132" s="5">
        <v>2120100</v>
      </c>
      <c r="G132" s="17">
        <f>H132+I132+J132+K132</f>
        <v>140320</v>
      </c>
      <c r="H132" s="16">
        <v>42361</v>
      </c>
      <c r="I132" s="16">
        <v>32311</v>
      </c>
      <c r="J132" s="16">
        <v>29088</v>
      </c>
      <c r="K132" s="16">
        <v>36560</v>
      </c>
      <c r="L132" s="149">
        <f>G132</f>
        <v>140320</v>
      </c>
      <c r="M132" s="151"/>
      <c r="N132" s="149">
        <f>L132</f>
        <v>140320</v>
      </c>
      <c r="O132" s="151"/>
    </row>
    <row r="133" spans="1:15" ht="33.75">
      <c r="A133" s="11" t="s">
        <v>27</v>
      </c>
      <c r="B133" s="5" t="s">
        <v>26</v>
      </c>
      <c r="C133" s="5">
        <v>1003</v>
      </c>
      <c r="D133" s="5">
        <v>5417689</v>
      </c>
      <c r="E133" s="5"/>
      <c r="F133" s="5" t="s">
        <v>25</v>
      </c>
      <c r="G133" s="7">
        <f>H133+I133+J133+K133</f>
        <v>0</v>
      </c>
      <c r="H133" s="15"/>
      <c r="I133" s="15"/>
      <c r="J133" s="15"/>
      <c r="K133" s="15"/>
      <c r="L133" s="149">
        <f>G133</f>
        <v>0</v>
      </c>
      <c r="M133" s="151"/>
      <c r="N133" s="149">
        <f>L133</f>
        <v>0</v>
      </c>
      <c r="O133" s="151"/>
    </row>
    <row r="134" spans="1:15">
      <c r="A134" s="8" t="s">
        <v>9</v>
      </c>
      <c r="B134" s="5" t="s">
        <v>24</v>
      </c>
      <c r="C134" s="5"/>
      <c r="D134" s="5"/>
      <c r="E134" s="5"/>
      <c r="F134" s="5"/>
      <c r="G134" s="7">
        <f>H134+I134+J134+K134</f>
        <v>140320</v>
      </c>
      <c r="H134" s="6">
        <f>H133+H132</f>
        <v>42361</v>
      </c>
      <c r="I134" s="6">
        <f>I133+I132</f>
        <v>32311</v>
      </c>
      <c r="J134" s="6">
        <f>J133+J132</f>
        <v>29088</v>
      </c>
      <c r="K134" s="6">
        <f>K133+K132</f>
        <v>36560</v>
      </c>
      <c r="L134" s="149">
        <f>G134</f>
        <v>140320</v>
      </c>
      <c r="M134" s="151"/>
      <c r="N134" s="149">
        <f>L134</f>
        <v>140320</v>
      </c>
      <c r="O134" s="151"/>
    </row>
    <row r="135" spans="1:15">
      <c r="A135" s="11" t="s">
        <v>23</v>
      </c>
      <c r="B135" s="5" t="s">
        <v>22</v>
      </c>
      <c r="C135" s="5" t="s">
        <v>13</v>
      </c>
      <c r="D135" s="5"/>
      <c r="E135" s="5"/>
      <c r="F135" s="5"/>
      <c r="G135" s="7"/>
      <c r="H135" s="6"/>
      <c r="I135" s="6"/>
      <c r="J135" s="6"/>
      <c r="K135" s="6"/>
      <c r="L135" s="13"/>
      <c r="M135" s="12"/>
      <c r="N135" s="13"/>
      <c r="O135" s="12"/>
    </row>
    <row r="136" spans="1:15" ht="56.25">
      <c r="A136" s="11" t="s">
        <v>21</v>
      </c>
      <c r="B136" s="5" t="s">
        <v>20</v>
      </c>
      <c r="C136" s="5" t="s">
        <v>13</v>
      </c>
      <c r="D136" s="5">
        <v>5417614</v>
      </c>
      <c r="E136" s="5" t="s">
        <v>17</v>
      </c>
      <c r="F136" s="5"/>
      <c r="G136" s="14"/>
      <c r="H136" s="14"/>
      <c r="I136" s="14"/>
      <c r="J136" s="14"/>
      <c r="K136" s="14"/>
      <c r="L136" s="13"/>
      <c r="M136" s="12"/>
      <c r="N136" s="13"/>
      <c r="O136" s="12"/>
    </row>
    <row r="137" spans="1:15" ht="22.5">
      <c r="A137" s="11" t="s">
        <v>19</v>
      </c>
      <c r="B137" s="5" t="s">
        <v>18</v>
      </c>
      <c r="C137" s="5" t="s">
        <v>13</v>
      </c>
      <c r="D137" s="5">
        <v>5417614</v>
      </c>
      <c r="E137" s="5" t="s">
        <v>17</v>
      </c>
      <c r="F137" s="5"/>
      <c r="G137" s="14"/>
      <c r="H137" s="14"/>
      <c r="I137" s="14"/>
      <c r="J137" s="14"/>
      <c r="K137" s="14"/>
      <c r="L137" s="13"/>
      <c r="M137" s="12"/>
      <c r="N137" s="13"/>
      <c r="O137" s="12"/>
    </row>
    <row r="138" spans="1:15" hidden="1">
      <c r="A138" s="11"/>
      <c r="B138" s="5"/>
      <c r="C138" s="5"/>
      <c r="D138" s="5"/>
      <c r="E138" s="5"/>
      <c r="F138" s="5"/>
      <c r="G138" s="10"/>
      <c r="H138" s="9"/>
      <c r="I138" s="9"/>
      <c r="J138" s="9"/>
      <c r="K138" s="9"/>
      <c r="L138" s="149"/>
      <c r="M138" s="151"/>
      <c r="N138" s="149"/>
      <c r="O138" s="151"/>
    </row>
    <row r="139" spans="1:15">
      <c r="A139" s="11" t="s">
        <v>15</v>
      </c>
      <c r="B139" s="5" t="s">
        <v>14</v>
      </c>
      <c r="C139" s="5" t="s">
        <v>13</v>
      </c>
      <c r="D139" s="5" t="s">
        <v>12</v>
      </c>
      <c r="E139" s="5" t="s">
        <v>11</v>
      </c>
      <c r="F139" s="5" t="s">
        <v>10</v>
      </c>
      <c r="G139" s="10">
        <v>165000</v>
      </c>
      <c r="H139" s="9">
        <v>41250</v>
      </c>
      <c r="I139" s="9">
        <v>41250</v>
      </c>
      <c r="J139" s="9">
        <v>41250</v>
      </c>
      <c r="K139" s="9">
        <v>41250</v>
      </c>
      <c r="L139" s="149">
        <f>G139</f>
        <v>165000</v>
      </c>
      <c r="M139" s="151"/>
      <c r="N139" s="149">
        <f>L139</f>
        <v>165000</v>
      </c>
      <c r="O139" s="151"/>
    </row>
    <row r="140" spans="1:15">
      <c r="A140" s="8" t="s">
        <v>9</v>
      </c>
      <c r="B140" s="5" t="s">
        <v>8</v>
      </c>
      <c r="C140" s="5"/>
      <c r="D140" s="5"/>
      <c r="E140" s="5"/>
      <c r="F140" s="5"/>
      <c r="G140" s="7">
        <f>H140+I140+J140+K140</f>
        <v>165000</v>
      </c>
      <c r="H140" s="6">
        <f>H138+H139</f>
        <v>41250</v>
      </c>
      <c r="I140" s="6">
        <f>I138+I139</f>
        <v>41250</v>
      </c>
      <c r="J140" s="6">
        <f>J138+J139</f>
        <v>41250</v>
      </c>
      <c r="K140" s="6">
        <f>K138+K139</f>
        <v>41250</v>
      </c>
      <c r="L140" s="149">
        <f>G140</f>
        <v>165000</v>
      </c>
      <c r="M140" s="151"/>
      <c r="N140" s="149">
        <f>L140</f>
        <v>165000</v>
      </c>
      <c r="O140" s="151"/>
    </row>
    <row r="141" spans="1:15" s="2" customFormat="1">
      <c r="A141" s="4" t="s">
        <v>7</v>
      </c>
      <c r="B141" s="5">
        <v>83</v>
      </c>
      <c r="C141" s="4"/>
      <c r="D141" s="4"/>
      <c r="E141" s="4"/>
      <c r="F141" s="4"/>
      <c r="G141" s="3">
        <f>G140+G134+G127+G122+G117+G112+G107+G102+G97</f>
        <v>4848318.47</v>
      </c>
      <c r="H141" s="3">
        <f>H140+H134+H127+H122+H117+H112+H107+H102+H97</f>
        <v>1088096.33</v>
      </c>
      <c r="I141" s="3">
        <f>I140+I134+I127+I122+I117+I112+I107+I102+I97</f>
        <v>1410190.97</v>
      </c>
      <c r="J141" s="3">
        <f>J140+J134+J127+J122+J117+J112+J107+J102+J97</f>
        <v>1133478.7000000002</v>
      </c>
      <c r="K141" s="3">
        <f>K140+K134+K127+K122+K117+K112+K107+K102+K97</f>
        <v>1216552.47</v>
      </c>
      <c r="L141" s="176">
        <f>G141</f>
        <v>4848318.47</v>
      </c>
      <c r="M141" s="177"/>
      <c r="N141" s="176">
        <f>L141</f>
        <v>4848318.47</v>
      </c>
      <c r="O141" s="177"/>
    </row>
    <row r="144" spans="1:15">
      <c r="A144" t="s">
        <v>6</v>
      </c>
      <c r="B144" t="s">
        <v>3</v>
      </c>
      <c r="J144" t="s">
        <v>2</v>
      </c>
    </row>
    <row r="145" spans="1:11">
      <c r="B145" s="182" t="s">
        <v>1</v>
      </c>
      <c r="C145" s="182"/>
      <c r="D145" s="182"/>
      <c r="J145" s="182" t="s">
        <v>0</v>
      </c>
      <c r="K145" s="182"/>
    </row>
    <row r="146" spans="1:11">
      <c r="B146" s="1" t="s">
        <v>5</v>
      </c>
    </row>
    <row r="147" spans="1:11">
      <c r="A147" s="1" t="s">
        <v>4</v>
      </c>
      <c r="B147" t="s">
        <v>3</v>
      </c>
      <c r="J147" t="s">
        <v>2</v>
      </c>
    </row>
    <row r="148" spans="1:11">
      <c r="B148" s="182" t="s">
        <v>1</v>
      </c>
      <c r="C148" s="182"/>
      <c r="D148" s="182"/>
      <c r="J148" s="182" t="s">
        <v>0</v>
      </c>
      <c r="K148" s="182"/>
    </row>
  </sheetData>
  <mergeCells count="228">
    <mergeCell ref="B148:D148"/>
    <mergeCell ref="J148:K148"/>
    <mergeCell ref="L139:M139"/>
    <mergeCell ref="N139:O139"/>
    <mergeCell ref="L140:M140"/>
    <mergeCell ref="N140:O140"/>
    <mergeCell ref="L141:M141"/>
    <mergeCell ref="N141:O141"/>
    <mergeCell ref="L132:M132"/>
    <mergeCell ref="N132:O132"/>
    <mergeCell ref="L133:M133"/>
    <mergeCell ref="N133:O133"/>
    <mergeCell ref="L134:M134"/>
    <mergeCell ref="N134:O134"/>
    <mergeCell ref="L138:M138"/>
    <mergeCell ref="N138:O138"/>
    <mergeCell ref="B145:D145"/>
    <mergeCell ref="J145:K145"/>
    <mergeCell ref="L122:M122"/>
    <mergeCell ref="N122:O122"/>
    <mergeCell ref="L124:M124"/>
    <mergeCell ref="N124:O124"/>
    <mergeCell ref="L125:M125"/>
    <mergeCell ref="N125:O125"/>
    <mergeCell ref="L126:M126"/>
    <mergeCell ref="N126:O126"/>
    <mergeCell ref="L127:M127"/>
    <mergeCell ref="N127:O127"/>
    <mergeCell ref="L115:M115"/>
    <mergeCell ref="N115:O115"/>
    <mergeCell ref="L116:M116"/>
    <mergeCell ref="N116:O116"/>
    <mergeCell ref="L117:M117"/>
    <mergeCell ref="N117:O117"/>
    <mergeCell ref="L120:M120"/>
    <mergeCell ref="N120:O120"/>
    <mergeCell ref="L121:M121"/>
    <mergeCell ref="N121:O121"/>
    <mergeCell ref="L106:M106"/>
    <mergeCell ref="N106:O106"/>
    <mergeCell ref="L107:M107"/>
    <mergeCell ref="N107:O107"/>
    <mergeCell ref="L110:M110"/>
    <mergeCell ref="N110:O110"/>
    <mergeCell ref="L111:M111"/>
    <mergeCell ref="N111:O111"/>
    <mergeCell ref="L112:M112"/>
    <mergeCell ref="N112:O112"/>
    <mergeCell ref="L97:M97"/>
    <mergeCell ref="N97:O97"/>
    <mergeCell ref="L100:M100"/>
    <mergeCell ref="N100:O100"/>
    <mergeCell ref="L101:M101"/>
    <mergeCell ref="N101:O101"/>
    <mergeCell ref="L102:M102"/>
    <mergeCell ref="N102:O102"/>
    <mergeCell ref="L105:M105"/>
    <mergeCell ref="N105:O105"/>
    <mergeCell ref="L92:M92"/>
    <mergeCell ref="N92:O92"/>
    <mergeCell ref="L93:M93"/>
    <mergeCell ref="N93:O93"/>
    <mergeCell ref="L94:M94"/>
    <mergeCell ref="N94:O94"/>
    <mergeCell ref="L95:M95"/>
    <mergeCell ref="N95:O95"/>
    <mergeCell ref="L96:M96"/>
    <mergeCell ref="N96:O96"/>
    <mergeCell ref="L87:M87"/>
    <mergeCell ref="N87:O87"/>
    <mergeCell ref="L88:M88"/>
    <mergeCell ref="N88:O88"/>
    <mergeCell ref="L89:M89"/>
    <mergeCell ref="N89:O89"/>
    <mergeCell ref="L90:M90"/>
    <mergeCell ref="N90:O90"/>
    <mergeCell ref="L91:M91"/>
    <mergeCell ref="N91:O91"/>
    <mergeCell ref="L82:M82"/>
    <mergeCell ref="N82:O82"/>
    <mergeCell ref="L83:M83"/>
    <mergeCell ref="N83:O83"/>
    <mergeCell ref="L84:M84"/>
    <mergeCell ref="N84:O84"/>
    <mergeCell ref="L85:M85"/>
    <mergeCell ref="N85:O85"/>
    <mergeCell ref="L86:M86"/>
    <mergeCell ref="N86:O86"/>
    <mergeCell ref="L77:M77"/>
    <mergeCell ref="N77:O77"/>
    <mergeCell ref="L78:M78"/>
    <mergeCell ref="N78:O78"/>
    <mergeCell ref="L79:M79"/>
    <mergeCell ref="N79:O79"/>
    <mergeCell ref="L80:M80"/>
    <mergeCell ref="N80:O80"/>
    <mergeCell ref="L81:M81"/>
    <mergeCell ref="N81:O81"/>
    <mergeCell ref="L72:M72"/>
    <mergeCell ref="N72:O72"/>
    <mergeCell ref="L73:M73"/>
    <mergeCell ref="N73:O73"/>
    <mergeCell ref="L74:M74"/>
    <mergeCell ref="N74:O74"/>
    <mergeCell ref="L75:M75"/>
    <mergeCell ref="N75:O75"/>
    <mergeCell ref="L76:M76"/>
    <mergeCell ref="N76:O76"/>
    <mergeCell ref="L67:M67"/>
    <mergeCell ref="N67:O67"/>
    <mergeCell ref="L68:M68"/>
    <mergeCell ref="N68:O68"/>
    <mergeCell ref="L69:M69"/>
    <mergeCell ref="N69:O69"/>
    <mergeCell ref="L70:M70"/>
    <mergeCell ref="N70:O70"/>
    <mergeCell ref="L71:M71"/>
    <mergeCell ref="N71:O71"/>
    <mergeCell ref="L59:M59"/>
    <mergeCell ref="N59:O59"/>
    <mergeCell ref="L63:M63"/>
    <mergeCell ref="N63:O63"/>
    <mergeCell ref="L64:M64"/>
    <mergeCell ref="N64:O64"/>
    <mergeCell ref="L65:M65"/>
    <mergeCell ref="N65:O65"/>
    <mergeCell ref="L66:M66"/>
    <mergeCell ref="N66:O66"/>
    <mergeCell ref="C51:D51"/>
    <mergeCell ref="E51:G51"/>
    <mergeCell ref="H51:I51"/>
    <mergeCell ref="L51:M51"/>
    <mergeCell ref="N51:O51"/>
    <mergeCell ref="A52:O52"/>
    <mergeCell ref="A54:A58"/>
    <mergeCell ref="C54:F54"/>
    <mergeCell ref="G54:K54"/>
    <mergeCell ref="L54:O54"/>
    <mergeCell ref="G55:G58"/>
    <mergeCell ref="H55:K55"/>
    <mergeCell ref="L55:M58"/>
    <mergeCell ref="N55:O58"/>
    <mergeCell ref="H56:H58"/>
    <mergeCell ref="I56:I58"/>
    <mergeCell ref="J56:J58"/>
    <mergeCell ref="K56:K58"/>
    <mergeCell ref="C49:D49"/>
    <mergeCell ref="E49:G49"/>
    <mergeCell ref="H49:I49"/>
    <mergeCell ref="L49:M49"/>
    <mergeCell ref="N49:O49"/>
    <mergeCell ref="C50:D50"/>
    <mergeCell ref="E50:G50"/>
    <mergeCell ref="H50:I50"/>
    <mergeCell ref="L50:M50"/>
    <mergeCell ref="N50:O50"/>
    <mergeCell ref="C47:D47"/>
    <mergeCell ref="E47:G47"/>
    <mergeCell ref="H47:I47"/>
    <mergeCell ref="L47:M47"/>
    <mergeCell ref="N47:O47"/>
    <mergeCell ref="C48:D48"/>
    <mergeCell ref="E48:G48"/>
    <mergeCell ref="H48:I48"/>
    <mergeCell ref="L48:M48"/>
    <mergeCell ref="N48:O48"/>
    <mergeCell ref="C45:D45"/>
    <mergeCell ref="E45:G45"/>
    <mergeCell ref="H45:I45"/>
    <mergeCell ref="L45:M45"/>
    <mergeCell ref="N45:O45"/>
    <mergeCell ref="C46:D46"/>
    <mergeCell ref="E46:G46"/>
    <mergeCell ref="H46:I46"/>
    <mergeCell ref="L46:M46"/>
    <mergeCell ref="N46:O46"/>
    <mergeCell ref="C43:D43"/>
    <mergeCell ref="E43:G43"/>
    <mergeCell ref="H43:I43"/>
    <mergeCell ref="L43:M43"/>
    <mergeCell ref="N43:O43"/>
    <mergeCell ref="C44:D44"/>
    <mergeCell ref="E44:G44"/>
    <mergeCell ref="H44:I44"/>
    <mergeCell ref="L44:M44"/>
    <mergeCell ref="N44:O44"/>
    <mergeCell ref="C41:D41"/>
    <mergeCell ref="E41:G41"/>
    <mergeCell ref="H41:I41"/>
    <mergeCell ref="L41:M41"/>
    <mergeCell ref="N41:O41"/>
    <mergeCell ref="C42:D42"/>
    <mergeCell ref="E42:G42"/>
    <mergeCell ref="H42:I42"/>
    <mergeCell ref="L42:M42"/>
    <mergeCell ref="N42:O42"/>
    <mergeCell ref="C39:D39"/>
    <mergeCell ref="E39:G39"/>
    <mergeCell ref="H39:I39"/>
    <mergeCell ref="L39:M39"/>
    <mergeCell ref="N39:O39"/>
    <mergeCell ref="C40:D40"/>
    <mergeCell ref="E40:G40"/>
    <mergeCell ref="H40:I40"/>
    <mergeCell ref="L40:M40"/>
    <mergeCell ref="N40:O40"/>
    <mergeCell ref="C34:D37"/>
    <mergeCell ref="E34:K35"/>
    <mergeCell ref="L34:M37"/>
    <mergeCell ref="N34:O37"/>
    <mergeCell ref="E36:G37"/>
    <mergeCell ref="H36:I37"/>
    <mergeCell ref="J36:J37"/>
    <mergeCell ref="K36:K37"/>
    <mergeCell ref="C38:D38"/>
    <mergeCell ref="E38:G38"/>
    <mergeCell ref="H38:I38"/>
    <mergeCell ref="L38:M38"/>
    <mergeCell ref="N38:O38"/>
    <mergeCell ref="A8:K8"/>
    <mergeCell ref="A9:K9"/>
    <mergeCell ref="B25:H25"/>
    <mergeCell ref="B26:H26"/>
    <mergeCell ref="B28:H28"/>
    <mergeCell ref="B29:H29"/>
    <mergeCell ref="A32:O32"/>
    <mergeCell ref="C33:K33"/>
    <mergeCell ref="L33:O33"/>
  </mergeCells>
  <pageMargins left="0.70866141732283472" right="0.18" top="0.21" bottom="0.2" header="0.31496062992125984" footer="0.31496062992125984"/>
  <pageSetup paperSize="9" scale="71" orientation="landscape" r:id="rId1"/>
  <rowBreaks count="1" manualBreakCount="1">
    <brk id="5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доу 32</vt:lpstr>
      <vt:lpstr>'доу 32'!Заголовки_для_печати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Штайн Вероника</dc:creator>
  <cp:lastModifiedBy>Штайн Вероника</cp:lastModifiedBy>
  <dcterms:created xsi:type="dcterms:W3CDTF">2014-01-10T11:15:37Z</dcterms:created>
  <dcterms:modified xsi:type="dcterms:W3CDTF">2014-01-10T13:33:34Z</dcterms:modified>
</cp:coreProperties>
</file>